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Trnava\TRNAVA 2025\"/>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E340" i="9" s="1"/>
  <c r="B340" i="9" s="1"/>
  <c r="F340" i="9"/>
  <c r="F339" i="9"/>
  <c r="F338" i="9"/>
  <c r="F337" i="9"/>
  <c r="F336" i="9"/>
  <c r="H335" i="9"/>
  <c r="G335" i="9"/>
  <c r="F335" i="9"/>
  <c r="E335" i="9"/>
  <c r="B335" i="9" s="1"/>
  <c r="F334" i="9"/>
  <c r="H333" i="9"/>
  <c r="G333" i="9"/>
  <c r="E333" i="9" s="1"/>
  <c r="F333" i="9"/>
  <c r="H332" i="9"/>
  <c r="G332" i="9"/>
  <c r="E332" i="9" s="1"/>
  <c r="F332" i="9"/>
  <c r="B332" i="9"/>
  <c r="H331" i="9"/>
  <c r="G331" i="9"/>
  <c r="F331" i="9"/>
  <c r="E331" i="9"/>
  <c r="B331" i="9" s="1"/>
  <c r="H330" i="9"/>
  <c r="G330" i="9"/>
  <c r="F330" i="9"/>
  <c r="E330" i="9"/>
  <c r="H329" i="9"/>
  <c r="G329" i="9"/>
  <c r="E329" i="9" s="1"/>
  <c r="F329" i="9"/>
  <c r="H328" i="9"/>
  <c r="G328" i="9"/>
  <c r="E328" i="9" s="1"/>
  <c r="B328" i="9" s="1"/>
  <c r="F328" i="9"/>
  <c r="H327" i="9"/>
  <c r="G327" i="9"/>
  <c r="F327" i="9"/>
  <c r="E327" i="9"/>
  <c r="B327" i="9" s="1"/>
  <c r="H326" i="9"/>
  <c r="G326" i="9"/>
  <c r="F326" i="9"/>
  <c r="E326" i="9"/>
  <c r="H325" i="9"/>
  <c r="G325" i="9"/>
  <c r="E325" i="9" s="1"/>
  <c r="F325" i="9"/>
  <c r="H324" i="9"/>
  <c r="G324" i="9"/>
  <c r="E324" i="9" s="1"/>
  <c r="B324" i="9" s="1"/>
  <c r="F324" i="9"/>
  <c r="H323" i="9"/>
  <c r="G323" i="9"/>
  <c r="F323" i="9"/>
  <c r="E323" i="9"/>
  <c r="B323" i="9" s="1"/>
  <c r="H322" i="9"/>
  <c r="G322" i="9"/>
  <c r="F322" i="9"/>
  <c r="E322" i="9"/>
  <c r="H321" i="9"/>
  <c r="G321" i="9"/>
  <c r="E321" i="9" s="1"/>
  <c r="F321" i="9"/>
  <c r="H320" i="9"/>
  <c r="G320" i="9"/>
  <c r="E320" i="9" s="1"/>
  <c r="F320" i="9"/>
  <c r="B320" i="9"/>
  <c r="H319" i="9"/>
  <c r="G319" i="9"/>
  <c r="F319" i="9"/>
  <c r="E319" i="9"/>
  <c r="B319" i="9" s="1"/>
  <c r="H318" i="9"/>
  <c r="G318" i="9"/>
  <c r="F318" i="9"/>
  <c r="E318" i="9"/>
  <c r="H317" i="9"/>
  <c r="G317" i="9"/>
  <c r="E317" i="9" s="1"/>
  <c r="F317" i="9"/>
  <c r="F316" i="9"/>
  <c r="F315" i="9"/>
  <c r="F314" i="9"/>
  <c r="H313" i="9"/>
  <c r="G313" i="9"/>
  <c r="E313" i="9" s="1"/>
  <c r="B313" i="9" s="1"/>
  <c r="F313" i="9"/>
  <c r="H312" i="9"/>
  <c r="G312" i="9"/>
  <c r="F312" i="9"/>
  <c r="H311" i="9"/>
  <c r="G311" i="9"/>
  <c r="F311" i="9"/>
  <c r="E311" i="9"/>
  <c r="B311" i="9" s="1"/>
  <c r="F310" i="9"/>
  <c r="F309" i="9"/>
  <c r="F308" i="9"/>
  <c r="F298" i="9" s="1"/>
  <c r="H307" i="9"/>
  <c r="G307" i="9"/>
  <c r="E307" i="9" s="1"/>
  <c r="F307" i="9"/>
  <c r="B307" i="9"/>
  <c r="F306" i="9"/>
  <c r="H305" i="9"/>
  <c r="E305" i="9" s="1"/>
  <c r="G305" i="9"/>
  <c r="F305" i="9"/>
  <c r="B305" i="9"/>
  <c r="H304" i="9"/>
  <c r="G304" i="9"/>
  <c r="F304" i="9"/>
  <c r="E304" i="9"/>
  <c r="B304" i="9" s="1"/>
  <c r="H303" i="9"/>
  <c r="G303" i="9"/>
  <c r="E303" i="9" s="1"/>
  <c r="B303" i="9" s="1"/>
  <c r="F303" i="9"/>
  <c r="F302" i="9"/>
  <c r="F301" i="9"/>
  <c r="F300" i="9"/>
  <c r="F299" i="9"/>
  <c r="F297" i="9"/>
  <c r="L296" i="9"/>
  <c r="H296" i="9"/>
  <c r="F296" i="9"/>
  <c r="F295" i="9"/>
  <c r="I294" i="9"/>
  <c r="H294" i="9"/>
  <c r="F294" i="9"/>
  <c r="E294" i="9"/>
  <c r="E293" i="9"/>
  <c r="M292" i="9"/>
  <c r="L292" i="9"/>
  <c r="F292" i="9" s="1"/>
  <c r="E292" i="9"/>
  <c r="M291" i="9"/>
  <c r="L291" i="9"/>
  <c r="F291" i="9" s="1"/>
  <c r="B291" i="9" s="1"/>
  <c r="E291" i="9"/>
  <c r="M290" i="9"/>
  <c r="L290" i="9"/>
  <c r="F290" i="9" s="1"/>
  <c r="E290" i="9"/>
  <c r="B290" i="9" s="1"/>
  <c r="M289" i="9"/>
  <c r="L289" i="9"/>
  <c r="F289" i="9"/>
  <c r="E289" i="9"/>
  <c r="M288" i="9"/>
  <c r="L288" i="9"/>
  <c r="F288" i="9"/>
  <c r="E288" i="9"/>
  <c r="M287" i="9"/>
  <c r="L287" i="9"/>
  <c r="E287" i="9"/>
  <c r="M286" i="9"/>
  <c r="L286" i="9"/>
  <c r="E286" i="9"/>
  <c r="M285" i="9"/>
  <c r="L285" i="9"/>
  <c r="F285" i="9"/>
  <c r="E285" i="9"/>
  <c r="M284" i="9"/>
  <c r="L284" i="9"/>
  <c r="F284" i="9" s="1"/>
  <c r="E284" i="9"/>
  <c r="M283" i="9"/>
  <c r="L283" i="9"/>
  <c r="F283" i="9" s="1"/>
  <c r="B283" i="9" s="1"/>
  <c r="E283" i="9"/>
  <c r="M282" i="9"/>
  <c r="L282" i="9"/>
  <c r="F282" i="9" s="1"/>
  <c r="E282" i="9"/>
  <c r="B282" i="9" s="1"/>
  <c r="M281" i="9"/>
  <c r="L281" i="9"/>
  <c r="F281" i="9"/>
  <c r="E281" i="9"/>
  <c r="M280" i="9"/>
  <c r="L280" i="9"/>
  <c r="F280" i="9"/>
  <c r="E280" i="9"/>
  <c r="M279" i="9"/>
  <c r="L279" i="9"/>
  <c r="E279" i="9"/>
  <c r="M278" i="9"/>
  <c r="L278" i="9"/>
  <c r="E278" i="9"/>
  <c r="M277" i="9"/>
  <c r="L277" i="9"/>
  <c r="F277" i="9"/>
  <c r="E277" i="9"/>
  <c r="M276" i="9"/>
  <c r="L276" i="9"/>
  <c r="F276" i="9" s="1"/>
  <c r="E276" i="9"/>
  <c r="M275" i="9"/>
  <c r="L275" i="9"/>
  <c r="E275" i="9"/>
  <c r="M274" i="9"/>
  <c r="L274" i="9"/>
  <c r="F274" i="9" s="1"/>
  <c r="E274" i="9"/>
  <c r="M273" i="9"/>
  <c r="L273" i="9"/>
  <c r="F273" i="9"/>
  <c r="B273" i="9" s="1"/>
  <c r="E273" i="9"/>
  <c r="M272" i="9"/>
  <c r="L272" i="9"/>
  <c r="F272" i="9" s="1"/>
  <c r="E272" i="9"/>
  <c r="B272" i="9" s="1"/>
  <c r="M271" i="9"/>
  <c r="L271" i="9"/>
  <c r="E271" i="9"/>
  <c r="M270" i="9"/>
  <c r="L270" i="9"/>
  <c r="E270" i="9"/>
  <c r="M269" i="9"/>
  <c r="L269" i="9"/>
  <c r="F269" i="9"/>
  <c r="E269" i="9"/>
  <c r="B269" i="9" s="1"/>
  <c r="M268" i="9"/>
  <c r="L268" i="9"/>
  <c r="F268" i="9"/>
  <c r="E268" i="9"/>
  <c r="M267" i="9"/>
  <c r="L267" i="9"/>
  <c r="F267" i="9"/>
  <c r="B267" i="9" s="1"/>
  <c r="E267" i="9"/>
  <c r="M266" i="9"/>
  <c r="L266" i="9"/>
  <c r="F266" i="9" s="1"/>
  <c r="E266" i="9"/>
  <c r="B266" i="9" s="1"/>
  <c r="M265" i="9"/>
  <c r="L265" i="9"/>
  <c r="F265" i="9"/>
  <c r="B265" i="9" s="1"/>
  <c r="E265" i="9"/>
  <c r="M264" i="9"/>
  <c r="L264" i="9"/>
  <c r="F264" i="9" s="1"/>
  <c r="E264" i="9"/>
  <c r="B264" i="9" s="1"/>
  <c r="M263" i="9"/>
  <c r="L263" i="9"/>
  <c r="E263" i="9"/>
  <c r="M262" i="9"/>
  <c r="L262" i="9"/>
  <c r="E262" i="9"/>
  <c r="M261" i="9"/>
  <c r="L261" i="9"/>
  <c r="F261" i="9"/>
  <c r="E261" i="9"/>
  <c r="B261" i="9" s="1"/>
  <c r="M260" i="9"/>
  <c r="L260" i="9"/>
  <c r="F260" i="9" s="1"/>
  <c r="E260" i="9"/>
  <c r="M259" i="9"/>
  <c r="L259" i="9"/>
  <c r="F259" i="9" s="1"/>
  <c r="B259" i="9" s="1"/>
  <c r="E259" i="9"/>
  <c r="M258" i="9"/>
  <c r="L258" i="9"/>
  <c r="F258" i="9" s="1"/>
  <c r="E258" i="9"/>
  <c r="M257" i="9"/>
  <c r="L257" i="9"/>
  <c r="F257" i="9"/>
  <c r="B257" i="9" s="1"/>
  <c r="E257" i="9"/>
  <c r="M256" i="9"/>
  <c r="L256" i="9"/>
  <c r="F256" i="9" s="1"/>
  <c r="E256" i="9"/>
  <c r="B256" i="9" s="1"/>
  <c r="M255" i="9"/>
  <c r="L255" i="9"/>
  <c r="E255" i="9"/>
  <c r="M254" i="9"/>
  <c r="L254" i="9"/>
  <c r="E254" i="9"/>
  <c r="M253" i="9"/>
  <c r="L253" i="9"/>
  <c r="F253" i="9"/>
  <c r="E253" i="9"/>
  <c r="B253" i="9" s="1"/>
  <c r="M252" i="9"/>
  <c r="L252" i="9"/>
  <c r="F252" i="9" s="1"/>
  <c r="E252" i="9"/>
  <c r="M251" i="9"/>
  <c r="L251" i="9"/>
  <c r="F251" i="9" s="1"/>
  <c r="B251" i="9" s="1"/>
  <c r="E251" i="9"/>
  <c r="M250" i="9"/>
  <c r="L250" i="9"/>
  <c r="F250" i="9" s="1"/>
  <c r="E250" i="9"/>
  <c r="M249" i="9"/>
  <c r="L249" i="9"/>
  <c r="F249" i="9"/>
  <c r="B249" i="9" s="1"/>
  <c r="E249" i="9"/>
  <c r="M248" i="9"/>
  <c r="L248" i="9"/>
  <c r="F248" i="9" s="1"/>
  <c r="E248" i="9"/>
  <c r="B248" i="9" s="1"/>
  <c r="M247" i="9"/>
  <c r="L247" i="9"/>
  <c r="E247" i="9"/>
  <c r="M246" i="9"/>
  <c r="L246" i="9"/>
  <c r="E246" i="9"/>
  <c r="M245" i="9"/>
  <c r="L245" i="9"/>
  <c r="F245" i="9"/>
  <c r="E245" i="9"/>
  <c r="B245" i="9" s="1"/>
  <c r="M244" i="9"/>
  <c r="L244" i="9"/>
  <c r="F244" i="9" s="1"/>
  <c r="E244" i="9"/>
  <c r="M243" i="9"/>
  <c r="L243" i="9"/>
  <c r="F243" i="9" s="1"/>
  <c r="B243" i="9" s="1"/>
  <c r="E243" i="9"/>
  <c r="M242" i="9"/>
  <c r="L242" i="9"/>
  <c r="F242" i="9" s="1"/>
  <c r="E242" i="9"/>
  <c r="M241" i="9"/>
  <c r="L241" i="9"/>
  <c r="F241" i="9"/>
  <c r="B241" i="9" s="1"/>
  <c r="E241" i="9"/>
  <c r="M240" i="9"/>
  <c r="L240" i="9"/>
  <c r="F240" i="9" s="1"/>
  <c r="E240" i="9"/>
  <c r="B240" i="9" s="1"/>
  <c r="M239" i="9"/>
  <c r="L239" i="9"/>
  <c r="E239" i="9"/>
  <c r="M238" i="9"/>
  <c r="L238" i="9"/>
  <c r="E238" i="9"/>
  <c r="M237" i="9"/>
  <c r="L237" i="9"/>
  <c r="F237" i="9"/>
  <c r="E237" i="9"/>
  <c r="B237" i="9" s="1"/>
  <c r="M236" i="9"/>
  <c r="L236" i="9"/>
  <c r="F236" i="9"/>
  <c r="E236" i="9"/>
  <c r="M235" i="9"/>
  <c r="L235" i="9"/>
  <c r="F235" i="9"/>
  <c r="B235" i="9" s="1"/>
  <c r="E235" i="9"/>
  <c r="M234" i="9"/>
  <c r="L234" i="9"/>
  <c r="F234" i="9" s="1"/>
  <c r="E234" i="9"/>
  <c r="B234" i="9" s="1"/>
  <c r="M233" i="9"/>
  <c r="L233" i="9"/>
  <c r="F233" i="9"/>
  <c r="B233" i="9" s="1"/>
  <c r="E233" i="9"/>
  <c r="M232" i="9"/>
  <c r="L232" i="9"/>
  <c r="F232" i="9" s="1"/>
  <c r="E232" i="9"/>
  <c r="B232" i="9" s="1"/>
  <c r="M231" i="9"/>
  <c r="L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E172" i="9" s="1"/>
  <c r="B172" i="9" s="1"/>
  <c r="F172" i="9"/>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F159" i="9"/>
  <c r="B159" i="9"/>
  <c r="H158" i="9"/>
  <c r="G158" i="9"/>
  <c r="F158" i="9"/>
  <c r="E158" i="9"/>
  <c r="B158" i="9" s="1"/>
  <c r="H157" i="9"/>
  <c r="E157" i="9" s="1"/>
  <c r="G157" i="9"/>
  <c r="F157" i="9"/>
  <c r="B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F151" i="9"/>
  <c r="H150" i="9"/>
  <c r="E150" i="9" s="1"/>
  <c r="G150" i="9"/>
  <c r="F150" i="9"/>
  <c r="B150" i="9"/>
  <c r="H149" i="9"/>
  <c r="G149" i="9"/>
  <c r="F149" i="9"/>
  <c r="E149" i="9"/>
  <c r="B149" i="9" s="1"/>
  <c r="H148" i="9"/>
  <c r="G148" i="9"/>
  <c r="E148" i="9" s="1"/>
  <c r="F148" i="9"/>
  <c r="H147" i="9"/>
  <c r="G147" i="9"/>
  <c r="F147" i="9"/>
  <c r="H146" i="9"/>
  <c r="G146" i="9"/>
  <c r="E146" i="9" s="1"/>
  <c r="B146" i="9" s="1"/>
  <c r="F146" i="9"/>
  <c r="H145" i="9"/>
  <c r="E145" i="9" s="1"/>
  <c r="B145" i="9" s="1"/>
  <c r="G145" i="9"/>
  <c r="F145" i="9"/>
  <c r="H144" i="9"/>
  <c r="G144" i="9"/>
  <c r="F144" i="9"/>
  <c r="E144" i="9"/>
  <c r="B144" i="9" s="1"/>
  <c r="H143" i="9"/>
  <c r="G143" i="9"/>
  <c r="F143" i="9"/>
  <c r="H142" i="9"/>
  <c r="E142" i="9" s="1"/>
  <c r="B142" i="9" s="1"/>
  <c r="G142" i="9"/>
  <c r="F142" i="9"/>
  <c r="H141" i="9"/>
  <c r="G141" i="9"/>
  <c r="F141" i="9"/>
  <c r="E141" i="9"/>
  <c r="B141" i="9" s="1"/>
  <c r="H140" i="9"/>
  <c r="G140" i="9"/>
  <c r="E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F132" i="9"/>
  <c r="H131" i="9"/>
  <c r="G131" i="9"/>
  <c r="F131" i="9"/>
  <c r="H130" i="9"/>
  <c r="G130" i="9"/>
  <c r="E130" i="9" s="1"/>
  <c r="B130" i="9" s="1"/>
  <c r="F130" i="9"/>
  <c r="H129" i="9"/>
  <c r="E129" i="9" s="1"/>
  <c r="B129" i="9" s="1"/>
  <c r="G129" i="9"/>
  <c r="F129" i="9"/>
  <c r="H128" i="9"/>
  <c r="G128" i="9"/>
  <c r="F128" i="9"/>
  <c r="E128" i="9"/>
  <c r="B128" i="9" s="1"/>
  <c r="H127" i="9"/>
  <c r="G127" i="9"/>
  <c r="F127" i="9"/>
  <c r="H126" i="9"/>
  <c r="G126" i="9"/>
  <c r="E126" i="9" s="1"/>
  <c r="B126" i="9" s="1"/>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F120" i="9"/>
  <c r="E120" i="9"/>
  <c r="B120" i="9" s="1"/>
  <c r="H119" i="9"/>
  <c r="G119" i="9"/>
  <c r="F119" i="9"/>
  <c r="H118" i="9"/>
  <c r="E118" i="9" s="1"/>
  <c r="G118" i="9"/>
  <c r="F118" i="9"/>
  <c r="B118" i="9"/>
  <c r="H117" i="9"/>
  <c r="G117" i="9"/>
  <c r="F117" i="9"/>
  <c r="E117" i="9"/>
  <c r="B117" i="9" s="1"/>
  <c r="H116" i="9"/>
  <c r="G116" i="9"/>
  <c r="E116" i="9" s="1"/>
  <c r="B116" i="9" s="1"/>
  <c r="F116" i="9"/>
  <c r="H115" i="9"/>
  <c r="G115" i="9"/>
  <c r="E115" i="9" s="1"/>
  <c r="F115" i="9"/>
  <c r="H114" i="9"/>
  <c r="G114" i="9"/>
  <c r="E114" i="9" s="1"/>
  <c r="B114" i="9" s="1"/>
  <c r="F114" i="9"/>
  <c r="H113" i="9"/>
  <c r="E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F107" i="9"/>
  <c r="B107" i="9"/>
  <c r="H106" i="9"/>
  <c r="G106" i="9"/>
  <c r="F106" i="9"/>
  <c r="E106" i="9"/>
  <c r="B106" i="9" s="1"/>
  <c r="H105" i="9"/>
  <c r="E105" i="9" s="1"/>
  <c r="B105" i="9" s="1"/>
  <c r="G105" i="9"/>
  <c r="F105" i="9"/>
  <c r="H104" i="9"/>
  <c r="G104" i="9"/>
  <c r="F104" i="9"/>
  <c r="E104" i="9"/>
  <c r="B104" i="9" s="1"/>
  <c r="H103" i="9"/>
  <c r="G103" i="9"/>
  <c r="F103" i="9"/>
  <c r="H102" i="9"/>
  <c r="E102" i="9" s="1"/>
  <c r="G102" i="9"/>
  <c r="F102" i="9"/>
  <c r="B102" i="9"/>
  <c r="H101" i="9"/>
  <c r="G101" i="9"/>
  <c r="F101" i="9"/>
  <c r="E101" i="9"/>
  <c r="B101" i="9" s="1"/>
  <c r="H100" i="9"/>
  <c r="G100" i="9"/>
  <c r="E100" i="9" s="1"/>
  <c r="B100" i="9" s="1"/>
  <c r="F100" i="9"/>
  <c r="H99" i="9"/>
  <c r="G99" i="9"/>
  <c r="E99" i="9" s="1"/>
  <c r="F99" i="9"/>
  <c r="H98" i="9"/>
  <c r="G98" i="9"/>
  <c r="E98" i="9" s="1"/>
  <c r="B98" i="9" s="1"/>
  <c r="F98" i="9"/>
  <c r="H97" i="9"/>
  <c r="E97" i="9" s="1"/>
  <c r="B97" i="9" s="1"/>
  <c r="G97" i="9"/>
  <c r="F97" i="9"/>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E88" i="9" s="1"/>
  <c r="B88" i="9" s="1"/>
  <c r="F88" i="9"/>
  <c r="H87" i="9"/>
  <c r="G87" i="9"/>
  <c r="F87" i="9"/>
  <c r="H86" i="9"/>
  <c r="G86" i="9"/>
  <c r="E86" i="9" s="1"/>
  <c r="B86" i="9" s="1"/>
  <c r="F86" i="9"/>
  <c r="H85" i="9"/>
  <c r="G85" i="9"/>
  <c r="F85" i="9"/>
  <c r="E85" i="9"/>
  <c r="B85" i="9" s="1"/>
  <c r="H84" i="9"/>
  <c r="G84" i="9"/>
  <c r="F84" i="9"/>
  <c r="E84" i="9"/>
  <c r="H83" i="9"/>
  <c r="G83" i="9"/>
  <c r="E83" i="9" s="1"/>
  <c r="F83" i="9"/>
  <c r="B83" i="9" s="1"/>
  <c r="H82" i="9"/>
  <c r="G82" i="9"/>
  <c r="F82" i="9"/>
  <c r="E82" i="9"/>
  <c r="B82" i="9" s="1"/>
  <c r="H81" i="9"/>
  <c r="E81" i="9" s="1"/>
  <c r="G81" i="9"/>
  <c r="F81" i="9"/>
  <c r="B81" i="9" s="1"/>
  <c r="H80" i="9"/>
  <c r="G80" i="9"/>
  <c r="F80" i="9"/>
  <c r="E80" i="9"/>
  <c r="B80" i="9" s="1"/>
  <c r="H79" i="9"/>
  <c r="G79" i="9"/>
  <c r="E79" i="9" s="1"/>
  <c r="F79" i="9"/>
  <c r="B79" i="9"/>
  <c r="H78" i="9"/>
  <c r="G78" i="9"/>
  <c r="F78" i="9"/>
  <c r="E78" i="9"/>
  <c r="B78" i="9" s="1"/>
  <c r="H77" i="9"/>
  <c r="E77" i="9" s="1"/>
  <c r="B77" i="9" s="1"/>
  <c r="G77" i="9"/>
  <c r="F77" i="9"/>
  <c r="H76" i="9"/>
  <c r="G76" i="9"/>
  <c r="E76" i="9" s="1"/>
  <c r="B76" i="9" s="1"/>
  <c r="F76" i="9"/>
  <c r="H75" i="9"/>
  <c r="G75" i="9"/>
  <c r="E75" i="9" s="1"/>
  <c r="B75" i="9" s="1"/>
  <c r="F75" i="9"/>
  <c r="H74" i="9"/>
  <c r="G74" i="9"/>
  <c r="E74" i="9" s="1"/>
  <c r="B74" i="9" s="1"/>
  <c r="F74" i="9"/>
  <c r="H73" i="9"/>
  <c r="E73" i="9" s="1"/>
  <c r="B73" i="9" s="1"/>
  <c r="G73" i="9"/>
  <c r="F73" i="9"/>
  <c r="H72" i="9"/>
  <c r="G72" i="9"/>
  <c r="E72" i="9" s="1"/>
  <c r="B72" i="9" s="1"/>
  <c r="F72" i="9"/>
  <c r="H71" i="9"/>
  <c r="G71" i="9"/>
  <c r="F71" i="9"/>
  <c r="H70" i="9"/>
  <c r="G70" i="9"/>
  <c r="E70" i="9" s="1"/>
  <c r="F70" i="9"/>
  <c r="B70" i="9"/>
  <c r="H69" i="9"/>
  <c r="G69" i="9"/>
  <c r="F69" i="9"/>
  <c r="E69" i="9"/>
  <c r="B69" i="9" s="1"/>
  <c r="H68" i="9"/>
  <c r="G68" i="9"/>
  <c r="F68" i="9"/>
  <c r="E68" i="9"/>
  <c r="H67" i="9"/>
  <c r="G67" i="9"/>
  <c r="E67" i="9" s="1"/>
  <c r="F67" i="9"/>
  <c r="B67" i="9" s="1"/>
  <c r="H66" i="9"/>
  <c r="G66" i="9"/>
  <c r="F66" i="9"/>
  <c r="E66" i="9"/>
  <c r="B66" i="9" s="1"/>
  <c r="H65" i="9"/>
  <c r="E65" i="9" s="1"/>
  <c r="G65" i="9"/>
  <c r="F65" i="9"/>
  <c r="B65" i="9" s="1"/>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G56" i="9"/>
  <c r="E56" i="9" s="1"/>
  <c r="B56" i="9" s="1"/>
  <c r="F56" i="9"/>
  <c r="H55" i="9"/>
  <c r="G55" i="9"/>
  <c r="F55" i="9"/>
  <c r="H54" i="9"/>
  <c r="G54" i="9"/>
  <c r="F54" i="9"/>
  <c r="H53" i="9"/>
  <c r="G53" i="9"/>
  <c r="F53" i="9"/>
  <c r="E53" i="9"/>
  <c r="B53" i="9" s="1"/>
  <c r="H52" i="9"/>
  <c r="G52" i="9"/>
  <c r="F52" i="9"/>
  <c r="E52" i="9"/>
  <c r="H51" i="9"/>
  <c r="G51" i="9"/>
  <c r="E51" i="9" s="1"/>
  <c r="F51" i="9"/>
  <c r="B51" i="9" s="1"/>
  <c r="H50" i="9"/>
  <c r="G50" i="9"/>
  <c r="F50" i="9"/>
  <c r="E50" i="9"/>
  <c r="B50" i="9" s="1"/>
  <c r="H49" i="9"/>
  <c r="E49" i="9" s="1"/>
  <c r="G49" i="9"/>
  <c r="F49" i="9"/>
  <c r="B49" i="9" s="1"/>
  <c r="H48" i="9"/>
  <c r="G48" i="9"/>
  <c r="F48" i="9"/>
  <c r="E48" i="9"/>
  <c r="B48" i="9" s="1"/>
  <c r="H47" i="9"/>
  <c r="G47" i="9"/>
  <c r="E47" i="9" s="1"/>
  <c r="F47" i="9"/>
  <c r="B47" i="9"/>
  <c r="H46" i="9"/>
  <c r="G46" i="9"/>
  <c r="F46" i="9"/>
  <c r="E46" i="9"/>
  <c r="B46" i="9" s="1"/>
  <c r="H45" i="9"/>
  <c r="E45" i="9" s="1"/>
  <c r="B45" i="9" s="1"/>
  <c r="G45" i="9"/>
  <c r="F45" i="9"/>
  <c r="H44" i="9"/>
  <c r="G44" i="9"/>
  <c r="E44" i="9" s="1"/>
  <c r="B44" i="9" s="1"/>
  <c r="F44" i="9"/>
  <c r="H43" i="9"/>
  <c r="G43" i="9"/>
  <c r="E43" i="9" s="1"/>
  <c r="B43" i="9" s="1"/>
  <c r="F43" i="9"/>
  <c r="H42" i="9"/>
  <c r="G42" i="9"/>
  <c r="E42" i="9" s="1"/>
  <c r="B42" i="9" s="1"/>
  <c r="F42" i="9"/>
  <c r="H41" i="9"/>
  <c r="E41" i="9" s="1"/>
  <c r="B41" i="9" s="1"/>
  <c r="G41" i="9"/>
  <c r="F41" i="9"/>
  <c r="H40" i="9"/>
  <c r="G40" i="9"/>
  <c r="E40" i="9" s="1"/>
  <c r="B40" i="9" s="1"/>
  <c r="F40" i="9"/>
  <c r="H39" i="9"/>
  <c r="G39" i="9"/>
  <c r="F39" i="9"/>
  <c r="H38" i="9"/>
  <c r="G38" i="9"/>
  <c r="E38" i="9" s="1"/>
  <c r="B38" i="9" s="1"/>
  <c r="F38" i="9"/>
  <c r="H37" i="9"/>
  <c r="G37" i="9"/>
  <c r="F37" i="9"/>
  <c r="E37" i="9"/>
  <c r="B37" i="9"/>
  <c r="H36" i="9"/>
  <c r="G36" i="9"/>
  <c r="F36" i="9"/>
  <c r="E36" i="9"/>
  <c r="B36" i="9" s="1"/>
  <c r="H35" i="9"/>
  <c r="G35" i="9"/>
  <c r="E35" i="9" s="1"/>
  <c r="F35" i="9"/>
  <c r="B35" i="9"/>
  <c r="H34" i="9"/>
  <c r="G34" i="9"/>
  <c r="F34" i="9"/>
  <c r="E34" i="9"/>
  <c r="B34" i="9" s="1"/>
  <c r="H33" i="9"/>
  <c r="E33" i="9" s="1"/>
  <c r="G33" i="9"/>
  <c r="F33" i="9"/>
  <c r="B33" i="9"/>
  <c r="H32" i="9"/>
  <c r="G32" i="9"/>
  <c r="F32" i="9"/>
  <c r="E32" i="9"/>
  <c r="B32" i="9" s="1"/>
  <c r="H31" i="9"/>
  <c r="G31" i="9"/>
  <c r="E31" i="9" s="1"/>
  <c r="F31" i="9"/>
  <c r="B31" i="9"/>
  <c r="H30" i="9"/>
  <c r="G30" i="9"/>
  <c r="F30" i="9"/>
  <c r="E30" i="9"/>
  <c r="B30" i="9" s="1"/>
  <c r="H29" i="9"/>
  <c r="E29" i="9" s="1"/>
  <c r="B29" i="9" s="1"/>
  <c r="G29" i="9"/>
  <c r="F29" i="9"/>
  <c r="H28" i="9"/>
  <c r="G28" i="9"/>
  <c r="E28" i="9" s="1"/>
  <c r="B28" i="9" s="1"/>
  <c r="F28" i="9"/>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C1681" i="1" s="1"/>
  <c r="G1681" i="1" s="1"/>
  <c r="D97" i="8"/>
  <c r="C1674" i="1" s="1"/>
  <c r="D92" i="8"/>
  <c r="D87" i="8"/>
  <c r="D82" i="8"/>
  <c r="D77" i="8"/>
  <c r="C1654" i="1" s="1"/>
  <c r="G1654" i="1" s="1"/>
  <c r="D72" i="8"/>
  <c r="D67" i="8"/>
  <c r="D62" i="8"/>
  <c r="D57" i="8"/>
  <c r="D52" i="8"/>
  <c r="D46" i="8"/>
  <c r="D37" i="8"/>
  <c r="D27" i="8"/>
  <c r="D25" i="8"/>
  <c r="D18" i="8"/>
  <c r="D8" i="8"/>
  <c r="D6" i="8"/>
  <c r="E44" i="7"/>
  <c r="D1577" i="1" s="1"/>
  <c r="D44" i="7"/>
  <c r="E39" i="7"/>
  <c r="D39" i="7"/>
  <c r="D38" i="7" s="1"/>
  <c r="E38" i="7"/>
  <c r="D1571" i="1" s="1"/>
  <c r="E30" i="7"/>
  <c r="D30" i="7"/>
  <c r="E23" i="7"/>
  <c r="D23" i="7"/>
  <c r="E22" i="7"/>
  <c r="D22" i="7"/>
  <c r="E14" i="7"/>
  <c r="D14" i="7"/>
  <c r="E7" i="7"/>
  <c r="E6" i="7" s="1"/>
  <c r="E5"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E28" i="6"/>
  <c r="F28" i="6" s="1"/>
  <c r="D28" i="6"/>
  <c r="F27" i="6"/>
  <c r="F26" i="6"/>
  <c r="F25" i="6"/>
  <c r="F24" i="6"/>
  <c r="F23" i="6"/>
  <c r="E22" i="6"/>
  <c r="F22" i="6" s="1"/>
  <c r="D22" i="6"/>
  <c r="F21" i="6"/>
  <c r="F20" i="6"/>
  <c r="F19" i="6"/>
  <c r="F18" i="6"/>
  <c r="F17" i="6"/>
  <c r="F16" i="6"/>
  <c r="F15" i="6"/>
  <c r="F14"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7" i="4"/>
  <c r="F647" i="4" s="1"/>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D597" i="4"/>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F502" i="4" s="1"/>
  <c r="D502" i="4"/>
  <c r="F501" i="4"/>
  <c r="F500" i="4"/>
  <c r="F499" i="4"/>
  <c r="F498" i="4"/>
  <c r="E497" i="4"/>
  <c r="D497" i="4"/>
  <c r="F497" i="4" s="1"/>
  <c r="F496" i="4"/>
  <c r="F495" i="4"/>
  <c r="F494" i="4"/>
  <c r="F493" i="4"/>
  <c r="E492" i="4"/>
  <c r="D492" i="4"/>
  <c r="F492" i="4" s="1"/>
  <c r="D491" i="4"/>
  <c r="F490" i="4"/>
  <c r="F489" i="4"/>
  <c r="E488" i="4"/>
  <c r="D488" i="4"/>
  <c r="F488" i="4" s="1"/>
  <c r="F487" i="4"/>
  <c r="F486" i="4"/>
  <c r="F485" i="4"/>
  <c r="E485" i="4"/>
  <c r="D485" i="4"/>
  <c r="F484" i="4"/>
  <c r="F483" i="4"/>
  <c r="F482" i="4"/>
  <c r="F481" i="4"/>
  <c r="E480" i="4"/>
  <c r="D480" i="4"/>
  <c r="F480" i="4" s="1"/>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7" i="4" s="1"/>
  <c r="F426" i="4"/>
  <c r="E426" i="4"/>
  <c r="E647" i="4" s="1"/>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D362" i="4"/>
  <c r="E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E308"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s="1"/>
  <c r="E262" i="4"/>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E230"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D135" i="4"/>
  <c r="E134" i="4"/>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D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3" i="1"/>
  <c r="C1683" i="1"/>
  <c r="H1683" i="1" s="1"/>
  <c r="C1682" i="1"/>
  <c r="H1681" i="1"/>
  <c r="G1680" i="1"/>
  <c r="C1680" i="1"/>
  <c r="H1680" i="1" s="1"/>
  <c r="C1679" i="1"/>
  <c r="H1679" i="1" s="1"/>
  <c r="C1678" i="1"/>
  <c r="H1677" i="1"/>
  <c r="G1677" i="1"/>
  <c r="C1677" i="1"/>
  <c r="H1676" i="1"/>
  <c r="C1676" i="1"/>
  <c r="G1676" i="1" s="1"/>
  <c r="G1675" i="1"/>
  <c r="C1675" i="1"/>
  <c r="H1675" i="1" s="1"/>
  <c r="H1673" i="1"/>
  <c r="G1673" i="1"/>
  <c r="C1673" i="1"/>
  <c r="C1672" i="1"/>
  <c r="C1671" i="1"/>
  <c r="H1671" i="1" s="1"/>
  <c r="H1670" i="1"/>
  <c r="C1670" i="1"/>
  <c r="G1670" i="1" s="1"/>
  <c r="H1669" i="1"/>
  <c r="G1669" i="1"/>
  <c r="C1669" i="1"/>
  <c r="H1668" i="1"/>
  <c r="C1668" i="1"/>
  <c r="G1668" i="1" s="1"/>
  <c r="C1667" i="1"/>
  <c r="C1666" i="1"/>
  <c r="G1666" i="1" s="1"/>
  <c r="H1665" i="1"/>
  <c r="G1665" i="1"/>
  <c r="C1665" i="1"/>
  <c r="C1664" i="1"/>
  <c r="C1663" i="1"/>
  <c r="H1663" i="1" s="1"/>
  <c r="H1662" i="1"/>
  <c r="C1662" i="1"/>
  <c r="G1662" i="1" s="1"/>
  <c r="H1661" i="1"/>
  <c r="G1661" i="1"/>
  <c r="C1661" i="1"/>
  <c r="H1660" i="1"/>
  <c r="C1660" i="1"/>
  <c r="G1660" i="1" s="1"/>
  <c r="C1659" i="1"/>
  <c r="C1658" i="1"/>
  <c r="G1658" i="1" s="1"/>
  <c r="H1657" i="1"/>
  <c r="G1657" i="1"/>
  <c r="C1657" i="1"/>
  <c r="C1656" i="1"/>
  <c r="C1655" i="1"/>
  <c r="H1655" i="1" s="1"/>
  <c r="H1654" i="1"/>
  <c r="H1653" i="1"/>
  <c r="G1653" i="1"/>
  <c r="C1653" i="1"/>
  <c r="H1652" i="1"/>
  <c r="C1652" i="1"/>
  <c r="G1652" i="1" s="1"/>
  <c r="C1651" i="1"/>
  <c r="C1650" i="1"/>
  <c r="G1650" i="1" s="1"/>
  <c r="H1649" i="1"/>
  <c r="G1649" i="1"/>
  <c r="C1649" i="1"/>
  <c r="C1648" i="1"/>
  <c r="C1647" i="1"/>
  <c r="H1647" i="1" s="1"/>
  <c r="H1646" i="1"/>
  <c r="C1646" i="1"/>
  <c r="G1646" i="1" s="1"/>
  <c r="H1645" i="1"/>
  <c r="G1645" i="1"/>
  <c r="C1645" i="1"/>
  <c r="H1644" i="1"/>
  <c r="C1644" i="1"/>
  <c r="G1644" i="1" s="1"/>
  <c r="C1643" i="1"/>
  <c r="C1642" i="1"/>
  <c r="G1642" i="1" s="1"/>
  <c r="H1641" i="1"/>
  <c r="G1641" i="1"/>
  <c r="C1641" i="1"/>
  <c r="C1640" i="1"/>
  <c r="C1639" i="1"/>
  <c r="H1639" i="1" s="1"/>
  <c r="H1638" i="1"/>
  <c r="C1638" i="1"/>
  <c r="G1638" i="1" s="1"/>
  <c r="H1637" i="1"/>
  <c r="G1637" i="1"/>
  <c r="C1637" i="1"/>
  <c r="H1636" i="1"/>
  <c r="C1636" i="1"/>
  <c r="G1636" i="1" s="1"/>
  <c r="C1635" i="1"/>
  <c r="H1633" i="1"/>
  <c r="G1633" i="1"/>
  <c r="C1633" i="1"/>
  <c r="G1632" i="1"/>
  <c r="C1632" i="1"/>
  <c r="H1632" i="1" s="1"/>
  <c r="C1631" i="1"/>
  <c r="H1631" i="1" s="1"/>
  <c r="C1630" i="1"/>
  <c r="H1629" i="1"/>
  <c r="G1629" i="1"/>
  <c r="C1629" i="1"/>
  <c r="C1627" i="1"/>
  <c r="C1626" i="1"/>
  <c r="G1626" i="1" s="1"/>
  <c r="H1625" i="1"/>
  <c r="G1625" i="1"/>
  <c r="C1625" i="1"/>
  <c r="C1624" i="1"/>
  <c r="C1623" i="1"/>
  <c r="H1623" i="1" s="1"/>
  <c r="H1620" i="1"/>
  <c r="G1620" i="1"/>
  <c r="C1620" i="1"/>
  <c r="C1619" i="1"/>
  <c r="H1618" i="1"/>
  <c r="C1618" i="1"/>
  <c r="G1618" i="1" s="1"/>
  <c r="H1617" i="1"/>
  <c r="G1617" i="1"/>
  <c r="C1617" i="1"/>
  <c r="C1616" i="1"/>
  <c r="G1615" i="1"/>
  <c r="C1615" i="1"/>
  <c r="H1615" i="1" s="1"/>
  <c r="C1614" i="1"/>
  <c r="H1613" i="1"/>
  <c r="G1613" i="1"/>
  <c r="C1613" i="1"/>
  <c r="H1612" i="1"/>
  <c r="G1612" i="1"/>
  <c r="C1612" i="1"/>
  <c r="C1611" i="1"/>
  <c r="H1610" i="1"/>
  <c r="C1610" i="1"/>
  <c r="G1610" i="1" s="1"/>
  <c r="H1609" i="1"/>
  <c r="G1609" i="1"/>
  <c r="C1609" i="1"/>
  <c r="C1608" i="1"/>
  <c r="G1607" i="1"/>
  <c r="C1607" i="1"/>
  <c r="H1607" i="1" s="1"/>
  <c r="C1606" i="1"/>
  <c r="H1605" i="1"/>
  <c r="G1605" i="1"/>
  <c r="C1605" i="1"/>
  <c r="H1604" i="1"/>
  <c r="G1604" i="1"/>
  <c r="C1604" i="1"/>
  <c r="C1603" i="1"/>
  <c r="H1602" i="1"/>
  <c r="C1602" i="1"/>
  <c r="G1602" i="1" s="1"/>
  <c r="H1601" i="1"/>
  <c r="G1601" i="1"/>
  <c r="C1601" i="1"/>
  <c r="C1600" i="1"/>
  <c r="G1599" i="1"/>
  <c r="C1599" i="1"/>
  <c r="H1599" i="1" s="1"/>
  <c r="C1598" i="1"/>
  <c r="H1597" i="1"/>
  <c r="G1597" i="1"/>
  <c r="C1597" i="1"/>
  <c r="H1596" i="1"/>
  <c r="G1596" i="1"/>
  <c r="C1596" i="1"/>
  <c r="C1595" i="1"/>
  <c r="H1594" i="1"/>
  <c r="C1594" i="1"/>
  <c r="G1594" i="1" s="1"/>
  <c r="H1593" i="1"/>
  <c r="G1593" i="1"/>
  <c r="C1593" i="1"/>
  <c r="G1592" i="1"/>
  <c r="C1592" i="1"/>
  <c r="H1592" i="1" s="1"/>
  <c r="G1591" i="1"/>
  <c r="C1591" i="1"/>
  <c r="H1591" i="1" s="1"/>
  <c r="H1590" i="1"/>
  <c r="C1590" i="1"/>
  <c r="G1590" i="1" s="1"/>
  <c r="H1589" i="1"/>
  <c r="G1589" i="1"/>
  <c r="C1589" i="1"/>
  <c r="H1588" i="1"/>
  <c r="G1588" i="1"/>
  <c r="C1588" i="1"/>
  <c r="G1587" i="1"/>
  <c r="C1587" i="1"/>
  <c r="H1587" i="1" s="1"/>
  <c r="H1586" i="1"/>
  <c r="C1586" i="1"/>
  <c r="G1586" i="1" s="1"/>
  <c r="H1585" i="1"/>
  <c r="G1585" i="1"/>
  <c r="C1585" i="1"/>
  <c r="C1584" i="1"/>
  <c r="G1583" i="1"/>
  <c r="C1583" i="1"/>
  <c r="H1583" i="1" s="1"/>
  <c r="C1582" i="1"/>
  <c r="G1581" i="1"/>
  <c r="D1581" i="1"/>
  <c r="C1581" i="1"/>
  <c r="H1580" i="1"/>
  <c r="G1580" i="1"/>
  <c r="I1580" i="1" s="1"/>
  <c r="D1580" i="1"/>
  <c r="C1580" i="1"/>
  <c r="J1580" i="1" s="1"/>
  <c r="I1579" i="1"/>
  <c r="G1579" i="1"/>
  <c r="D1579" i="1"/>
  <c r="C1579" i="1"/>
  <c r="H1579" i="1" s="1"/>
  <c r="H1578" i="1"/>
  <c r="D1578" i="1"/>
  <c r="C1578" i="1"/>
  <c r="H1577" i="1"/>
  <c r="C1577" i="1"/>
  <c r="G1577" i="1" s="1"/>
  <c r="D1576" i="1"/>
  <c r="J1576" i="1" s="1"/>
  <c r="C1576" i="1"/>
  <c r="D1575" i="1"/>
  <c r="C1575" i="1"/>
  <c r="D1574" i="1"/>
  <c r="G1574" i="1" s="1"/>
  <c r="C1574" i="1"/>
  <c r="G1573" i="1"/>
  <c r="D1573" i="1"/>
  <c r="C1573" i="1"/>
  <c r="D1572" i="1"/>
  <c r="C1572" i="1"/>
  <c r="H1572" i="1" s="1"/>
  <c r="H1571" i="1"/>
  <c r="G1571" i="1"/>
  <c r="C1571" i="1"/>
  <c r="D1570" i="1"/>
  <c r="C1570" i="1"/>
  <c r="H1570" i="1" s="1"/>
  <c r="H1569" i="1"/>
  <c r="D1569" i="1"/>
  <c r="C1569" i="1"/>
  <c r="G1568" i="1"/>
  <c r="D1568" i="1"/>
  <c r="C1568" i="1"/>
  <c r="H1567" i="1"/>
  <c r="G1567" i="1"/>
  <c r="I1567" i="1" s="1"/>
  <c r="D1567" i="1"/>
  <c r="C1567" i="1"/>
  <c r="J1567" i="1" s="1"/>
  <c r="I1566" i="1"/>
  <c r="G1566" i="1"/>
  <c r="D1566" i="1"/>
  <c r="C1566" i="1"/>
  <c r="H1566" i="1" s="1"/>
  <c r="H1565" i="1"/>
  <c r="D1565" i="1"/>
  <c r="C1565" i="1"/>
  <c r="D1564" i="1"/>
  <c r="G1564" i="1" s="1"/>
  <c r="C1564" i="1"/>
  <c r="D1563" i="1"/>
  <c r="C1563" i="1"/>
  <c r="D1562" i="1"/>
  <c r="C1562" i="1"/>
  <c r="D1561" i="1"/>
  <c r="G1561" i="1" s="1"/>
  <c r="C1561" i="1"/>
  <c r="D1560" i="1"/>
  <c r="C1560" i="1"/>
  <c r="G1560" i="1" s="1"/>
  <c r="D1559" i="1"/>
  <c r="C1559" i="1"/>
  <c r="G1558" i="1"/>
  <c r="D1558" i="1"/>
  <c r="C1558" i="1"/>
  <c r="G1557" i="1"/>
  <c r="D1557" i="1"/>
  <c r="C1557" i="1"/>
  <c r="D1556" i="1"/>
  <c r="C1556" i="1"/>
  <c r="D1555" i="1"/>
  <c r="C1555" i="1"/>
  <c r="G1554" i="1"/>
  <c r="D1554" i="1"/>
  <c r="C1554" i="1"/>
  <c r="D1553" i="1"/>
  <c r="G1553" i="1" s="1"/>
  <c r="C1553" i="1"/>
  <c r="D1552" i="1"/>
  <c r="C1552" i="1"/>
  <c r="G1552" i="1" s="1"/>
  <c r="D1551" i="1"/>
  <c r="C1551" i="1"/>
  <c r="G1550" i="1"/>
  <c r="D1550" i="1"/>
  <c r="C1550" i="1"/>
  <c r="G1549" i="1"/>
  <c r="D1549" i="1"/>
  <c r="C1549" i="1"/>
  <c r="H1548" i="1"/>
  <c r="D1548" i="1"/>
  <c r="C1548" i="1"/>
  <c r="J1548" i="1" s="1"/>
  <c r="J1547" i="1"/>
  <c r="D1547" i="1"/>
  <c r="C1547" i="1"/>
  <c r="G1547" i="1" s="1"/>
  <c r="J1546" i="1"/>
  <c r="D1546" i="1"/>
  <c r="C1546" i="1"/>
  <c r="J1545" i="1"/>
  <c r="D1545" i="1"/>
  <c r="C1545" i="1"/>
  <c r="D1544" i="1"/>
  <c r="C1544" i="1"/>
  <c r="D1543" i="1"/>
  <c r="C1543" i="1"/>
  <c r="G1543" i="1" s="1"/>
  <c r="H1542" i="1"/>
  <c r="D1542" i="1"/>
  <c r="G1542" i="1" s="1"/>
  <c r="C1542" i="1"/>
  <c r="H1541" i="1"/>
  <c r="D1541" i="1"/>
  <c r="C1541" i="1"/>
  <c r="D1540" i="1"/>
  <c r="C1540" i="1"/>
  <c r="C1539" i="1"/>
  <c r="D1538" i="1"/>
  <c r="H1538" i="1" s="1"/>
  <c r="C1538" i="1"/>
  <c r="D1536" i="1"/>
  <c r="C1536" i="1"/>
  <c r="D1535" i="1"/>
  <c r="C1535" i="1"/>
  <c r="G1535" i="1" s="1"/>
  <c r="H1534" i="1"/>
  <c r="D1534" i="1"/>
  <c r="C1534" i="1"/>
  <c r="D1533" i="1"/>
  <c r="H1533" i="1" s="1"/>
  <c r="C1533" i="1"/>
  <c r="D1532" i="1"/>
  <c r="C1532" i="1"/>
  <c r="D1531" i="1"/>
  <c r="C1531" i="1"/>
  <c r="G1531" i="1" s="1"/>
  <c r="D1530" i="1"/>
  <c r="H1530" i="1" s="1"/>
  <c r="C1530" i="1"/>
  <c r="D1529" i="1"/>
  <c r="C1529" i="1"/>
  <c r="G1529" i="1" s="1"/>
  <c r="D1528" i="1"/>
  <c r="C1528" i="1"/>
  <c r="H1527" i="1"/>
  <c r="D1527" i="1"/>
  <c r="C1527" i="1"/>
  <c r="G1527" i="1" s="1"/>
  <c r="H1526" i="1"/>
  <c r="D1526" i="1"/>
  <c r="C1526" i="1"/>
  <c r="D1525" i="1"/>
  <c r="C1525" i="1"/>
  <c r="D1524" i="1"/>
  <c r="C1524" i="1"/>
  <c r="D1523" i="1"/>
  <c r="C1523" i="1"/>
  <c r="G1523" i="1" s="1"/>
  <c r="D1522" i="1"/>
  <c r="H1522" i="1" s="1"/>
  <c r="C1522" i="1"/>
  <c r="D1521" i="1"/>
  <c r="C1521" i="1"/>
  <c r="G1521" i="1" s="1"/>
  <c r="D1520" i="1"/>
  <c r="C1520" i="1"/>
  <c r="D1519" i="1"/>
  <c r="C1519" i="1"/>
  <c r="G1519" i="1" s="1"/>
  <c r="H1518" i="1"/>
  <c r="D1518" i="1"/>
  <c r="C1518" i="1"/>
  <c r="D1517" i="1"/>
  <c r="H1517" i="1" s="1"/>
  <c r="C1517" i="1"/>
  <c r="D1516" i="1"/>
  <c r="C1516" i="1"/>
  <c r="H1515" i="1"/>
  <c r="D1515" i="1"/>
  <c r="C1515" i="1"/>
  <c r="G1515" i="1" s="1"/>
  <c r="D1514" i="1"/>
  <c r="H1514" i="1" s="1"/>
  <c r="C1514" i="1"/>
  <c r="D1513" i="1"/>
  <c r="C1513" i="1"/>
  <c r="G1513" i="1" s="1"/>
  <c r="D1512" i="1"/>
  <c r="C1512" i="1"/>
  <c r="H1511" i="1"/>
  <c r="D1511" i="1"/>
  <c r="C1511" i="1"/>
  <c r="G1511" i="1" s="1"/>
  <c r="D1509" i="1"/>
  <c r="C1509" i="1"/>
  <c r="G1509" i="1" s="1"/>
  <c r="D1508" i="1"/>
  <c r="C1508" i="1"/>
  <c r="D1507" i="1"/>
  <c r="C1507" i="1"/>
  <c r="G1507" i="1" s="1"/>
  <c r="H1506" i="1"/>
  <c r="D1506" i="1"/>
  <c r="C1506" i="1"/>
  <c r="D1505" i="1"/>
  <c r="H1505" i="1" s="1"/>
  <c r="C1505" i="1"/>
  <c r="D1504" i="1"/>
  <c r="C1504" i="1"/>
  <c r="H1503" i="1"/>
  <c r="D1503" i="1"/>
  <c r="C1503" i="1"/>
  <c r="G1503" i="1" s="1"/>
  <c r="D1502" i="1"/>
  <c r="H1502" i="1" s="1"/>
  <c r="C1502" i="1"/>
  <c r="D1501" i="1"/>
  <c r="C1501" i="1"/>
  <c r="G1501" i="1" s="1"/>
  <c r="D1500" i="1"/>
  <c r="C1500" i="1"/>
  <c r="H1499" i="1"/>
  <c r="D1499" i="1"/>
  <c r="C1499" i="1"/>
  <c r="G1499" i="1" s="1"/>
  <c r="H1498" i="1"/>
  <c r="D1498" i="1"/>
  <c r="C1498" i="1"/>
  <c r="D1497" i="1"/>
  <c r="C1497" i="1"/>
  <c r="D1496" i="1"/>
  <c r="C1496" i="1"/>
  <c r="H1495" i="1"/>
  <c r="D1495" i="1"/>
  <c r="C1495" i="1"/>
  <c r="G1495" i="1" s="1"/>
  <c r="D1494" i="1"/>
  <c r="H1494" i="1" s="1"/>
  <c r="C1494" i="1"/>
  <c r="D1493" i="1"/>
  <c r="C1493" i="1"/>
  <c r="G1493" i="1" s="1"/>
  <c r="D1492" i="1"/>
  <c r="G1492" i="1" s="1"/>
  <c r="C1492" i="1"/>
  <c r="D1491" i="1"/>
  <c r="C1491" i="1"/>
  <c r="H1491" i="1" s="1"/>
  <c r="D1490" i="1"/>
  <c r="C1490" i="1"/>
  <c r="G1489" i="1"/>
  <c r="D1489" i="1"/>
  <c r="C1489" i="1"/>
  <c r="H1489" i="1" s="1"/>
  <c r="D1488" i="1"/>
  <c r="G1488" i="1" s="1"/>
  <c r="C1488" i="1"/>
  <c r="G1487" i="1"/>
  <c r="D1487" i="1"/>
  <c r="C1487" i="1"/>
  <c r="H1487" i="1" s="1"/>
  <c r="D1486" i="1"/>
  <c r="C1486" i="1"/>
  <c r="D1485" i="1"/>
  <c r="D1484" i="1"/>
  <c r="G1484" i="1" s="1"/>
  <c r="C1484" i="1"/>
  <c r="D1483" i="1"/>
  <c r="C1483" i="1"/>
  <c r="H1483" i="1" s="1"/>
  <c r="D1482" i="1"/>
  <c r="C1482" i="1"/>
  <c r="G1481" i="1"/>
  <c r="D1481" i="1"/>
  <c r="C1481" i="1"/>
  <c r="H1481" i="1" s="1"/>
  <c r="D1480" i="1"/>
  <c r="G1480" i="1" s="1"/>
  <c r="C1480" i="1"/>
  <c r="G1479" i="1"/>
  <c r="D1479" i="1"/>
  <c r="C1479" i="1"/>
  <c r="H1479" i="1" s="1"/>
  <c r="D1478" i="1"/>
  <c r="C1478" i="1"/>
  <c r="D1477" i="1"/>
  <c r="C1477" i="1"/>
  <c r="H1477" i="1" s="1"/>
  <c r="D1476" i="1"/>
  <c r="G1476" i="1" s="1"/>
  <c r="C1476" i="1"/>
  <c r="D1475" i="1"/>
  <c r="C1475" i="1"/>
  <c r="H1475" i="1" s="1"/>
  <c r="D1474" i="1"/>
  <c r="C1474" i="1"/>
  <c r="G1473" i="1"/>
  <c r="D1473" i="1"/>
  <c r="C1473" i="1"/>
  <c r="H1473" i="1" s="1"/>
  <c r="D1472" i="1"/>
  <c r="G1472" i="1" s="1"/>
  <c r="C1472" i="1"/>
  <c r="G1471" i="1"/>
  <c r="D1471" i="1"/>
  <c r="C1471" i="1"/>
  <c r="H1471" i="1" s="1"/>
  <c r="D1470" i="1"/>
  <c r="C1470" i="1"/>
  <c r="D1469" i="1"/>
  <c r="C1469" i="1"/>
  <c r="H1469" i="1" s="1"/>
  <c r="D1468" i="1"/>
  <c r="G1468" i="1" s="1"/>
  <c r="C1468" i="1"/>
  <c r="D1467" i="1"/>
  <c r="C1467" i="1"/>
  <c r="H1467" i="1" s="1"/>
  <c r="D1466" i="1"/>
  <c r="C1466" i="1"/>
  <c r="G1465" i="1"/>
  <c r="D1465" i="1"/>
  <c r="C1465" i="1"/>
  <c r="H1465" i="1" s="1"/>
  <c r="D1464" i="1"/>
  <c r="G1464" i="1" s="1"/>
  <c r="C1464" i="1"/>
  <c r="G1463" i="1"/>
  <c r="D1463" i="1"/>
  <c r="C1463" i="1"/>
  <c r="H1463" i="1" s="1"/>
  <c r="D1462" i="1"/>
  <c r="G1461" i="1"/>
  <c r="D1461" i="1"/>
  <c r="C1461" i="1"/>
  <c r="H1461" i="1" s="1"/>
  <c r="D1460" i="1"/>
  <c r="G1460" i="1" s="1"/>
  <c r="C1460" i="1"/>
  <c r="D1459" i="1"/>
  <c r="C1459" i="1"/>
  <c r="H1459" i="1" s="1"/>
  <c r="D1458" i="1"/>
  <c r="C1458" i="1"/>
  <c r="D1457" i="1"/>
  <c r="C1457" i="1"/>
  <c r="H1457" i="1" s="1"/>
  <c r="D1456" i="1"/>
  <c r="G1456" i="1" s="1"/>
  <c r="C1456" i="1"/>
  <c r="G1455" i="1"/>
  <c r="D1455" i="1"/>
  <c r="C1455" i="1"/>
  <c r="H1455" i="1" s="1"/>
  <c r="D1454" i="1"/>
  <c r="C1454" i="1"/>
  <c r="G1453" i="1"/>
  <c r="D1453" i="1"/>
  <c r="C1453" i="1"/>
  <c r="H1453" i="1" s="1"/>
  <c r="D1452" i="1"/>
  <c r="G1452" i="1" s="1"/>
  <c r="C1452" i="1"/>
  <c r="D1451" i="1"/>
  <c r="C1451" i="1"/>
  <c r="H1451" i="1" s="1"/>
  <c r="D1450" i="1"/>
  <c r="C1450" i="1"/>
  <c r="D1449" i="1"/>
  <c r="C1449" i="1"/>
  <c r="H1449" i="1" s="1"/>
  <c r="D1448" i="1"/>
  <c r="G1448" i="1" s="1"/>
  <c r="C1448" i="1"/>
  <c r="G1447" i="1"/>
  <c r="D1447" i="1"/>
  <c r="C1447" i="1"/>
  <c r="H1447" i="1" s="1"/>
  <c r="D1446" i="1"/>
  <c r="C1446" i="1"/>
  <c r="G1445" i="1"/>
  <c r="D1445" i="1"/>
  <c r="C1445" i="1"/>
  <c r="H1445" i="1" s="1"/>
  <c r="D1444" i="1"/>
  <c r="G1444" i="1" s="1"/>
  <c r="C1444" i="1"/>
  <c r="D1443" i="1"/>
  <c r="C1443" i="1"/>
  <c r="H1443" i="1" s="1"/>
  <c r="D1442" i="1"/>
  <c r="C1442" i="1"/>
  <c r="D1441" i="1"/>
  <c r="C1441" i="1"/>
  <c r="H1441" i="1" s="1"/>
  <c r="D1440" i="1"/>
  <c r="G1440" i="1" s="1"/>
  <c r="C1440" i="1"/>
  <c r="G1439" i="1"/>
  <c r="D1439" i="1"/>
  <c r="C1439" i="1"/>
  <c r="H1439" i="1" s="1"/>
  <c r="D1438" i="1"/>
  <c r="C1438" i="1"/>
  <c r="G1437" i="1"/>
  <c r="D1437" i="1"/>
  <c r="C1437" i="1"/>
  <c r="H1437" i="1" s="1"/>
  <c r="D1436" i="1"/>
  <c r="G1436" i="1" s="1"/>
  <c r="C1436" i="1"/>
  <c r="D1435" i="1"/>
  <c r="C1435" i="1"/>
  <c r="H1435" i="1" s="1"/>
  <c r="D1434" i="1"/>
  <c r="C1434" i="1"/>
  <c r="D1433" i="1"/>
  <c r="C1433" i="1"/>
  <c r="H1433" i="1" s="1"/>
  <c r="D1432" i="1"/>
  <c r="G1432" i="1" s="1"/>
  <c r="C1432" i="1"/>
  <c r="D1430" i="1"/>
  <c r="C1430" i="1"/>
  <c r="G1429" i="1"/>
  <c r="D1429" i="1"/>
  <c r="C1429" i="1"/>
  <c r="H1429" i="1" s="1"/>
  <c r="D1428" i="1"/>
  <c r="G1428" i="1" s="1"/>
  <c r="C1428" i="1"/>
  <c r="G1427" i="1"/>
  <c r="D1427" i="1"/>
  <c r="C1427" i="1"/>
  <c r="H1427" i="1" s="1"/>
  <c r="D1426" i="1"/>
  <c r="C1426" i="1"/>
  <c r="D1425" i="1"/>
  <c r="C1425" i="1"/>
  <c r="H1425" i="1" s="1"/>
  <c r="D1424" i="1"/>
  <c r="G1424" i="1" s="1"/>
  <c r="C1424" i="1"/>
  <c r="D1423" i="1"/>
  <c r="C1423" i="1"/>
  <c r="H1423" i="1" s="1"/>
  <c r="D1422" i="1"/>
  <c r="C1422" i="1"/>
  <c r="G1421" i="1"/>
  <c r="D1421" i="1"/>
  <c r="C1421" i="1"/>
  <c r="H1421" i="1" s="1"/>
  <c r="D1420" i="1"/>
  <c r="G1420" i="1" s="1"/>
  <c r="C1420" i="1"/>
  <c r="G1419" i="1"/>
  <c r="D1419" i="1"/>
  <c r="C1419" i="1"/>
  <c r="H1419" i="1" s="1"/>
  <c r="D1418" i="1"/>
  <c r="C1418" i="1"/>
  <c r="D1417" i="1"/>
  <c r="C1417" i="1"/>
  <c r="H1417" i="1" s="1"/>
  <c r="D1416" i="1"/>
  <c r="G1416" i="1" s="1"/>
  <c r="C1416" i="1"/>
  <c r="D1415" i="1"/>
  <c r="C1415" i="1"/>
  <c r="H1415" i="1" s="1"/>
  <c r="D1414" i="1"/>
  <c r="C1414" i="1"/>
  <c r="G1413" i="1"/>
  <c r="D1413" i="1"/>
  <c r="C1413" i="1"/>
  <c r="H1413" i="1" s="1"/>
  <c r="D1412" i="1"/>
  <c r="G1412" i="1" s="1"/>
  <c r="C1412" i="1"/>
  <c r="G1411" i="1"/>
  <c r="D1411" i="1"/>
  <c r="C1411" i="1"/>
  <c r="H1411" i="1" s="1"/>
  <c r="D1410" i="1"/>
  <c r="C1410" i="1"/>
  <c r="C1409" i="1"/>
  <c r="H1409" i="1" s="1"/>
  <c r="D1408" i="1"/>
  <c r="G1408" i="1" s="1"/>
  <c r="C1408" i="1"/>
  <c r="D1407" i="1"/>
  <c r="C1407" i="1"/>
  <c r="H1407" i="1" s="1"/>
  <c r="D1406" i="1"/>
  <c r="C1406" i="1"/>
  <c r="D1405" i="1"/>
  <c r="C1405" i="1"/>
  <c r="H1405" i="1" s="1"/>
  <c r="D1404" i="1"/>
  <c r="G1404" i="1" s="1"/>
  <c r="C1404" i="1"/>
  <c r="G1403" i="1"/>
  <c r="D1403" i="1"/>
  <c r="C1403" i="1"/>
  <c r="H1403" i="1" s="1"/>
  <c r="D1402" i="1"/>
  <c r="C1402" i="1"/>
  <c r="D1400" i="1"/>
  <c r="G1400" i="1" s="1"/>
  <c r="C1400" i="1"/>
  <c r="G1399" i="1"/>
  <c r="D1399" i="1"/>
  <c r="C1399" i="1"/>
  <c r="H1399" i="1" s="1"/>
  <c r="D1398" i="1"/>
  <c r="C1398" i="1"/>
  <c r="D1397" i="1"/>
  <c r="C1397" i="1"/>
  <c r="H1397" i="1" s="1"/>
  <c r="D1396" i="1"/>
  <c r="G1396" i="1" s="1"/>
  <c r="C1396" i="1"/>
  <c r="D1395" i="1"/>
  <c r="C1395" i="1"/>
  <c r="H1395" i="1" s="1"/>
  <c r="D1394" i="1"/>
  <c r="C1394" i="1"/>
  <c r="G1393" i="1"/>
  <c r="D1393" i="1"/>
  <c r="C1393" i="1"/>
  <c r="H1393" i="1" s="1"/>
  <c r="D1392" i="1"/>
  <c r="G1392" i="1" s="1"/>
  <c r="C1392" i="1"/>
  <c r="G1391" i="1"/>
  <c r="D1391" i="1"/>
  <c r="C1391" i="1"/>
  <c r="H1391" i="1" s="1"/>
  <c r="D1390" i="1"/>
  <c r="C1390" i="1"/>
  <c r="D1389" i="1"/>
  <c r="C1389" i="1"/>
  <c r="H1389" i="1" s="1"/>
  <c r="D1388" i="1"/>
  <c r="G1388" i="1" s="1"/>
  <c r="C1388" i="1"/>
  <c r="D1387" i="1"/>
  <c r="C1387" i="1"/>
  <c r="H1387" i="1" s="1"/>
  <c r="D1386" i="1"/>
  <c r="C1386" i="1"/>
  <c r="G1385" i="1"/>
  <c r="D1385" i="1"/>
  <c r="C1385" i="1"/>
  <c r="H1385" i="1" s="1"/>
  <c r="D1384" i="1"/>
  <c r="G1384" i="1" s="1"/>
  <c r="C1384" i="1"/>
  <c r="G1383" i="1"/>
  <c r="D1383" i="1"/>
  <c r="C1383" i="1"/>
  <c r="H1383" i="1" s="1"/>
  <c r="D1382" i="1"/>
  <c r="C1382" i="1"/>
  <c r="D1381" i="1"/>
  <c r="C1381" i="1"/>
  <c r="H1381" i="1" s="1"/>
  <c r="D1380" i="1"/>
  <c r="G1380" i="1" s="1"/>
  <c r="C1380" i="1"/>
  <c r="D1379" i="1"/>
  <c r="C1379" i="1"/>
  <c r="H1379" i="1" s="1"/>
  <c r="D1378" i="1"/>
  <c r="C1378" i="1"/>
  <c r="G1377" i="1"/>
  <c r="D1377" i="1"/>
  <c r="C1377" i="1"/>
  <c r="H1377" i="1" s="1"/>
  <c r="D1376" i="1"/>
  <c r="G1376" i="1" s="1"/>
  <c r="C1376" i="1"/>
  <c r="G1375" i="1"/>
  <c r="D1375" i="1"/>
  <c r="C1375" i="1"/>
  <c r="H1375" i="1" s="1"/>
  <c r="D1374" i="1"/>
  <c r="C1374" i="1"/>
  <c r="D1373" i="1"/>
  <c r="C1373" i="1"/>
  <c r="H1373" i="1" s="1"/>
  <c r="D1372" i="1"/>
  <c r="G1372" i="1" s="1"/>
  <c r="C1372" i="1"/>
  <c r="D1371" i="1"/>
  <c r="C1371" i="1"/>
  <c r="H1371" i="1" s="1"/>
  <c r="D1370" i="1"/>
  <c r="C1370" i="1"/>
  <c r="G1369" i="1"/>
  <c r="D1369" i="1"/>
  <c r="C1369" i="1"/>
  <c r="H1369" i="1" s="1"/>
  <c r="D1368" i="1"/>
  <c r="G1368" i="1" s="1"/>
  <c r="C1368" i="1"/>
  <c r="G1367" i="1"/>
  <c r="D1367" i="1"/>
  <c r="C1367" i="1"/>
  <c r="H1367" i="1" s="1"/>
  <c r="D1366" i="1"/>
  <c r="C1366" i="1"/>
  <c r="D1365" i="1"/>
  <c r="C1365" i="1"/>
  <c r="H1365" i="1" s="1"/>
  <c r="D1364" i="1"/>
  <c r="G1364" i="1" s="1"/>
  <c r="C1364" i="1"/>
  <c r="D1363" i="1"/>
  <c r="C1363" i="1"/>
  <c r="H1363" i="1" s="1"/>
  <c r="D1362" i="1"/>
  <c r="C1362" i="1"/>
  <c r="G1361" i="1"/>
  <c r="D1361" i="1"/>
  <c r="C1361" i="1"/>
  <c r="H1361" i="1" s="1"/>
  <c r="D1360" i="1"/>
  <c r="G1360" i="1" s="1"/>
  <c r="C1360" i="1"/>
  <c r="G1359" i="1"/>
  <c r="D1359" i="1"/>
  <c r="C1359" i="1"/>
  <c r="H1359" i="1" s="1"/>
  <c r="D1358" i="1"/>
  <c r="C1358" i="1"/>
  <c r="D1357" i="1"/>
  <c r="C1357" i="1"/>
  <c r="H1357" i="1" s="1"/>
  <c r="D1356" i="1"/>
  <c r="G1356" i="1" s="1"/>
  <c r="C1356" i="1"/>
  <c r="D1355" i="1"/>
  <c r="C1355" i="1"/>
  <c r="H1355" i="1" s="1"/>
  <c r="D1354" i="1"/>
  <c r="C1354" i="1"/>
  <c r="G1353" i="1"/>
  <c r="D1353" i="1"/>
  <c r="C1353" i="1"/>
  <c r="H1353" i="1" s="1"/>
  <c r="D1352" i="1"/>
  <c r="G1352" i="1" s="1"/>
  <c r="C1352" i="1"/>
  <c r="G1351" i="1"/>
  <c r="D1351" i="1"/>
  <c r="C1351" i="1"/>
  <c r="H1351" i="1" s="1"/>
  <c r="D1350" i="1"/>
  <c r="C1350" i="1"/>
  <c r="D1349" i="1"/>
  <c r="C1349" i="1"/>
  <c r="H1349" i="1" s="1"/>
  <c r="D1348" i="1"/>
  <c r="G1348" i="1" s="1"/>
  <c r="C1348" i="1"/>
  <c r="D1347" i="1"/>
  <c r="C1347" i="1"/>
  <c r="H1347" i="1" s="1"/>
  <c r="D1346" i="1"/>
  <c r="C1346" i="1"/>
  <c r="G1345" i="1"/>
  <c r="D1345" i="1"/>
  <c r="C1345" i="1"/>
  <c r="H1345" i="1" s="1"/>
  <c r="D1344" i="1"/>
  <c r="G1344" i="1" s="1"/>
  <c r="C1344" i="1"/>
  <c r="G1343" i="1"/>
  <c r="D1343" i="1"/>
  <c r="C1343" i="1"/>
  <c r="H1343" i="1" s="1"/>
  <c r="D1342" i="1"/>
  <c r="C1342" i="1"/>
  <c r="D1341" i="1"/>
  <c r="C1341" i="1"/>
  <c r="H1341" i="1" s="1"/>
  <c r="D1340" i="1"/>
  <c r="G1340" i="1" s="1"/>
  <c r="C1340" i="1"/>
  <c r="D1339" i="1"/>
  <c r="C1339" i="1"/>
  <c r="H1339" i="1" s="1"/>
  <c r="D1338" i="1"/>
  <c r="C1338" i="1"/>
  <c r="G1337" i="1"/>
  <c r="D1337" i="1"/>
  <c r="C1337" i="1"/>
  <c r="H1337" i="1" s="1"/>
  <c r="D1336" i="1"/>
  <c r="G1336" i="1" s="1"/>
  <c r="C1336" i="1"/>
  <c r="G1335" i="1"/>
  <c r="D1335" i="1"/>
  <c r="C1335" i="1"/>
  <c r="H1335" i="1" s="1"/>
  <c r="D1334" i="1"/>
  <c r="C1334" i="1"/>
  <c r="D1333" i="1"/>
  <c r="C1333" i="1"/>
  <c r="H1333" i="1" s="1"/>
  <c r="D1332" i="1"/>
  <c r="G1332" i="1" s="1"/>
  <c r="C1332" i="1"/>
  <c r="D1331" i="1"/>
  <c r="C1331" i="1"/>
  <c r="H1331" i="1" s="1"/>
  <c r="D1330" i="1"/>
  <c r="C1330" i="1"/>
  <c r="G1329" i="1"/>
  <c r="D1329" i="1"/>
  <c r="C1329" i="1"/>
  <c r="H1329" i="1" s="1"/>
  <c r="D1328" i="1"/>
  <c r="G1328" i="1" s="1"/>
  <c r="C1328" i="1"/>
  <c r="G1327" i="1"/>
  <c r="D1327" i="1"/>
  <c r="C1327" i="1"/>
  <c r="H1327" i="1" s="1"/>
  <c r="D1326" i="1"/>
  <c r="C1326" i="1"/>
  <c r="D1325" i="1"/>
  <c r="C1325" i="1"/>
  <c r="H1325" i="1" s="1"/>
  <c r="D1324" i="1"/>
  <c r="G1324" i="1" s="1"/>
  <c r="C1324" i="1"/>
  <c r="D1323" i="1"/>
  <c r="C1323" i="1"/>
  <c r="H1323" i="1" s="1"/>
  <c r="D1322" i="1"/>
  <c r="C1322" i="1"/>
  <c r="G1321" i="1"/>
  <c r="D1321" i="1"/>
  <c r="C1321" i="1"/>
  <c r="H1321" i="1" s="1"/>
  <c r="D1320" i="1"/>
  <c r="G1320" i="1" s="1"/>
  <c r="C1320" i="1"/>
  <c r="G1319" i="1"/>
  <c r="D1319" i="1"/>
  <c r="C1319" i="1"/>
  <c r="H1319" i="1" s="1"/>
  <c r="D1318" i="1"/>
  <c r="C1318" i="1"/>
  <c r="D1317" i="1"/>
  <c r="C1317" i="1"/>
  <c r="H1317" i="1" s="1"/>
  <c r="D1316" i="1"/>
  <c r="G1316" i="1" s="1"/>
  <c r="C1316" i="1"/>
  <c r="D1315" i="1"/>
  <c r="C1315" i="1"/>
  <c r="H1315" i="1" s="1"/>
  <c r="D1314" i="1"/>
  <c r="C1314" i="1"/>
  <c r="G1313" i="1"/>
  <c r="D1313" i="1"/>
  <c r="C1313" i="1"/>
  <c r="H1313" i="1" s="1"/>
  <c r="D1312" i="1"/>
  <c r="G1312" i="1" s="1"/>
  <c r="C1312" i="1"/>
  <c r="G1311" i="1"/>
  <c r="D1311" i="1"/>
  <c r="C1311" i="1"/>
  <c r="H1311" i="1" s="1"/>
  <c r="D1310" i="1"/>
  <c r="C1310" i="1"/>
  <c r="D1309" i="1"/>
  <c r="C1309" i="1"/>
  <c r="H1309" i="1" s="1"/>
  <c r="D1308" i="1"/>
  <c r="G1308" i="1" s="1"/>
  <c r="C1308" i="1"/>
  <c r="D1307" i="1"/>
  <c r="C1307" i="1"/>
  <c r="H1307" i="1" s="1"/>
  <c r="D1306" i="1"/>
  <c r="C1306" i="1"/>
  <c r="G1305" i="1"/>
  <c r="D1305" i="1"/>
  <c r="C1305" i="1"/>
  <c r="H1305" i="1" s="1"/>
  <c r="D1304" i="1"/>
  <c r="G1304" i="1" s="1"/>
  <c r="C1304" i="1"/>
  <c r="G1303" i="1"/>
  <c r="D1303" i="1"/>
  <c r="C1303" i="1"/>
  <c r="H1303" i="1" s="1"/>
  <c r="D1302" i="1"/>
  <c r="C1302" i="1"/>
  <c r="C1301" i="1"/>
  <c r="C1300" i="1"/>
  <c r="D1299" i="1"/>
  <c r="C1299" i="1"/>
  <c r="H1299" i="1" s="1"/>
  <c r="D1298" i="1"/>
  <c r="C1298" i="1"/>
  <c r="D1297" i="1"/>
  <c r="C1297" i="1"/>
  <c r="H1297" i="1" s="1"/>
  <c r="D1296" i="1"/>
  <c r="G1296" i="1" s="1"/>
  <c r="C1296" i="1"/>
  <c r="G1295" i="1"/>
  <c r="D1295" i="1"/>
  <c r="C1295" i="1"/>
  <c r="H1295" i="1" s="1"/>
  <c r="D1294" i="1"/>
  <c r="C1294" i="1"/>
  <c r="G1293" i="1"/>
  <c r="D1293" i="1"/>
  <c r="C1293" i="1"/>
  <c r="H1293" i="1" s="1"/>
  <c r="D1292" i="1"/>
  <c r="G1292" i="1" s="1"/>
  <c r="C1292" i="1"/>
  <c r="D1291" i="1"/>
  <c r="C1291" i="1"/>
  <c r="H1291" i="1" s="1"/>
  <c r="D1290" i="1"/>
  <c r="C1290" i="1"/>
  <c r="D1289" i="1"/>
  <c r="C1289" i="1"/>
  <c r="H1289" i="1" s="1"/>
  <c r="D1288" i="1"/>
  <c r="G1288" i="1" s="1"/>
  <c r="C1288" i="1"/>
  <c r="G1287" i="1"/>
  <c r="D1287" i="1"/>
  <c r="C1287" i="1"/>
  <c r="H1287" i="1" s="1"/>
  <c r="D1286" i="1"/>
  <c r="C1286" i="1"/>
  <c r="G1285" i="1"/>
  <c r="D1285" i="1"/>
  <c r="C1285" i="1"/>
  <c r="H1285" i="1" s="1"/>
  <c r="D1284" i="1"/>
  <c r="G1284" i="1" s="1"/>
  <c r="C1284" i="1"/>
  <c r="D1283" i="1"/>
  <c r="C1283" i="1"/>
  <c r="H1283" i="1" s="1"/>
  <c r="D1282" i="1"/>
  <c r="C1282" i="1"/>
  <c r="D1281" i="1"/>
  <c r="C1281" i="1"/>
  <c r="H1281" i="1" s="1"/>
  <c r="D1280" i="1"/>
  <c r="G1280" i="1" s="1"/>
  <c r="C1280" i="1"/>
  <c r="G1279" i="1"/>
  <c r="D1279" i="1"/>
  <c r="C1279" i="1"/>
  <c r="H1279" i="1" s="1"/>
  <c r="D1278" i="1"/>
  <c r="C1278" i="1"/>
  <c r="G1277" i="1"/>
  <c r="D1277" i="1"/>
  <c r="C1277" i="1"/>
  <c r="H1277" i="1" s="1"/>
  <c r="D1276" i="1"/>
  <c r="G1276" i="1" s="1"/>
  <c r="C1276" i="1"/>
  <c r="D1275" i="1"/>
  <c r="C1275" i="1"/>
  <c r="D1274" i="1"/>
  <c r="C1274" i="1"/>
  <c r="D1273" i="1"/>
  <c r="C1273" i="1"/>
  <c r="H1273" i="1" s="1"/>
  <c r="D1272" i="1"/>
  <c r="G1272" i="1" s="1"/>
  <c r="C1272" i="1"/>
  <c r="G1271" i="1"/>
  <c r="D1271" i="1"/>
  <c r="C1271" i="1"/>
  <c r="H1271" i="1" s="1"/>
  <c r="D1270" i="1"/>
  <c r="C1270" i="1"/>
  <c r="G1269" i="1"/>
  <c r="D1269" i="1"/>
  <c r="C1269" i="1"/>
  <c r="H1269" i="1" s="1"/>
  <c r="D1268" i="1"/>
  <c r="D1267" i="1"/>
  <c r="C1267" i="1"/>
  <c r="D1266" i="1"/>
  <c r="C1266" i="1"/>
  <c r="D1265" i="1"/>
  <c r="C1265" i="1"/>
  <c r="H1265" i="1" s="1"/>
  <c r="D1264" i="1"/>
  <c r="G1264" i="1" s="1"/>
  <c r="C1264" i="1"/>
  <c r="G1263" i="1"/>
  <c r="D1263" i="1"/>
  <c r="C1263" i="1"/>
  <c r="H1263" i="1" s="1"/>
  <c r="D1262" i="1"/>
  <c r="C1262" i="1"/>
  <c r="D1261" i="1"/>
  <c r="C1261" i="1"/>
  <c r="G1260" i="1"/>
  <c r="D1260" i="1"/>
  <c r="C1260" i="1"/>
  <c r="D1259" i="1"/>
  <c r="D1258" i="1"/>
  <c r="C1258" i="1"/>
  <c r="G1257" i="1"/>
  <c r="D1257" i="1"/>
  <c r="C1257" i="1"/>
  <c r="H1257" i="1" s="1"/>
  <c r="D1256" i="1"/>
  <c r="D1255" i="1"/>
  <c r="D1254" i="1"/>
  <c r="C1254" i="1"/>
  <c r="D1253" i="1"/>
  <c r="C1253" i="1"/>
  <c r="H1253" i="1" s="1"/>
  <c r="D1252" i="1"/>
  <c r="G1252" i="1" s="1"/>
  <c r="C1252" i="1"/>
  <c r="G1251" i="1"/>
  <c r="D1251" i="1"/>
  <c r="C1251" i="1"/>
  <c r="H1251" i="1" s="1"/>
  <c r="D1250" i="1"/>
  <c r="C1250" i="1"/>
  <c r="D1249" i="1"/>
  <c r="C1249" i="1"/>
  <c r="G1248" i="1"/>
  <c r="D1248" i="1"/>
  <c r="C1248" i="1"/>
  <c r="G1247" i="1"/>
  <c r="D1247" i="1"/>
  <c r="C1247" i="1"/>
  <c r="D1246" i="1"/>
  <c r="C1246" i="1"/>
  <c r="G1245" i="1"/>
  <c r="D1245" i="1"/>
  <c r="C1245" i="1"/>
  <c r="H1245" i="1" s="1"/>
  <c r="G1244" i="1"/>
  <c r="D1244" i="1"/>
  <c r="C1244" i="1"/>
  <c r="D1243" i="1"/>
  <c r="C1243" i="1"/>
  <c r="G1243" i="1" s="1"/>
  <c r="D1242" i="1"/>
  <c r="C1242" i="1"/>
  <c r="G1241" i="1"/>
  <c r="D1241" i="1"/>
  <c r="C1241" i="1"/>
  <c r="H1241" i="1" s="1"/>
  <c r="D1240" i="1"/>
  <c r="G1240" i="1" s="1"/>
  <c r="C1240" i="1"/>
  <c r="D1239" i="1"/>
  <c r="C1239" i="1"/>
  <c r="D1238" i="1"/>
  <c r="C1238" i="1"/>
  <c r="D1237" i="1"/>
  <c r="C1237" i="1"/>
  <c r="H1237" i="1" s="1"/>
  <c r="D1236" i="1"/>
  <c r="G1236" i="1" s="1"/>
  <c r="C1236" i="1"/>
  <c r="G1235" i="1"/>
  <c r="D1235" i="1"/>
  <c r="C1235" i="1"/>
  <c r="H1235" i="1" s="1"/>
  <c r="D1234" i="1"/>
  <c r="C1234" i="1"/>
  <c r="D1233" i="1"/>
  <c r="C1233" i="1"/>
  <c r="G1232" i="1"/>
  <c r="D1232" i="1"/>
  <c r="C1232" i="1"/>
  <c r="G1231" i="1"/>
  <c r="D1231" i="1"/>
  <c r="C1231" i="1"/>
  <c r="D1230" i="1"/>
  <c r="C1230" i="1"/>
  <c r="G1229" i="1"/>
  <c r="D1229" i="1"/>
  <c r="C1229" i="1"/>
  <c r="H1229" i="1" s="1"/>
  <c r="G1228" i="1"/>
  <c r="D1228" i="1"/>
  <c r="C1228" i="1"/>
  <c r="D1227" i="1"/>
  <c r="C1227" i="1"/>
  <c r="G1227" i="1" s="1"/>
  <c r="D1226" i="1"/>
  <c r="C1226" i="1"/>
  <c r="G1225" i="1"/>
  <c r="D1225" i="1"/>
  <c r="C1225" i="1"/>
  <c r="H1225" i="1" s="1"/>
  <c r="D1224" i="1"/>
  <c r="G1224" i="1" s="1"/>
  <c r="C1224" i="1"/>
  <c r="D1222" i="1"/>
  <c r="C1222" i="1"/>
  <c r="D1221" i="1"/>
  <c r="C1221" i="1"/>
  <c r="H1221" i="1" s="1"/>
  <c r="D1220" i="1"/>
  <c r="G1220" i="1" s="1"/>
  <c r="C1220" i="1"/>
  <c r="G1219" i="1"/>
  <c r="D1219" i="1"/>
  <c r="C1219" i="1"/>
  <c r="H1219" i="1" s="1"/>
  <c r="D1218" i="1"/>
  <c r="C1218" i="1"/>
  <c r="D1217" i="1"/>
  <c r="C1217" i="1"/>
  <c r="G1216" i="1"/>
  <c r="D1216" i="1"/>
  <c r="C1216" i="1"/>
  <c r="G1215" i="1"/>
  <c r="D1215" i="1"/>
  <c r="C1215" i="1"/>
  <c r="D1214" i="1"/>
  <c r="C1214" i="1"/>
  <c r="G1213" i="1"/>
  <c r="D1213" i="1"/>
  <c r="C1213" i="1"/>
  <c r="H1213" i="1" s="1"/>
  <c r="D1212" i="1"/>
  <c r="G1212" i="1" s="1"/>
  <c r="C1212" i="1"/>
  <c r="D1211" i="1"/>
  <c r="C1211" i="1"/>
  <c r="D1210" i="1"/>
  <c r="C1210" i="1"/>
  <c r="G1209" i="1"/>
  <c r="D1209" i="1"/>
  <c r="C1209" i="1"/>
  <c r="H1209" i="1" s="1"/>
  <c r="D1208" i="1"/>
  <c r="G1208" i="1" s="1"/>
  <c r="C1208" i="1"/>
  <c r="D1207" i="1"/>
  <c r="C1207" i="1"/>
  <c r="D1206" i="1"/>
  <c r="C1206" i="1"/>
  <c r="D1205" i="1"/>
  <c r="C1205" i="1"/>
  <c r="D1204" i="1"/>
  <c r="G1204" i="1" s="1"/>
  <c r="C1204" i="1"/>
  <c r="G1203" i="1"/>
  <c r="D1203" i="1"/>
  <c r="C1203" i="1"/>
  <c r="H1203" i="1" s="1"/>
  <c r="D1202" i="1"/>
  <c r="C1202" i="1"/>
  <c r="D1201" i="1"/>
  <c r="C1201" i="1"/>
  <c r="G1200" i="1"/>
  <c r="D1200" i="1"/>
  <c r="C1200" i="1"/>
  <c r="D1199" i="1"/>
  <c r="G1199" i="1" s="1"/>
  <c r="C1199" i="1"/>
  <c r="D1198" i="1"/>
  <c r="C1198" i="1"/>
  <c r="G1197" i="1"/>
  <c r="D1197" i="1"/>
  <c r="C1197" i="1"/>
  <c r="H1197" i="1" s="1"/>
  <c r="D1196" i="1"/>
  <c r="G1196" i="1" s="1"/>
  <c r="C1196" i="1"/>
  <c r="D1195" i="1"/>
  <c r="C1195" i="1"/>
  <c r="D1194" i="1"/>
  <c r="C1194" i="1"/>
  <c r="G1193" i="1"/>
  <c r="D1193" i="1"/>
  <c r="C1193" i="1"/>
  <c r="H1193" i="1" s="1"/>
  <c r="D1192" i="1"/>
  <c r="G1192" i="1" s="1"/>
  <c r="C1192" i="1"/>
  <c r="D1191" i="1"/>
  <c r="C1191" i="1"/>
  <c r="D1190" i="1"/>
  <c r="C1190" i="1"/>
  <c r="D1189" i="1"/>
  <c r="C1189" i="1"/>
  <c r="D1188" i="1"/>
  <c r="G1188" i="1" s="1"/>
  <c r="C1188" i="1"/>
  <c r="G1187" i="1"/>
  <c r="D1187" i="1"/>
  <c r="C1187" i="1"/>
  <c r="H1187" i="1" s="1"/>
  <c r="D1186" i="1"/>
  <c r="C1186" i="1"/>
  <c r="D1185" i="1"/>
  <c r="C1185" i="1"/>
  <c r="G1184" i="1"/>
  <c r="D1184" i="1"/>
  <c r="C1184" i="1"/>
  <c r="G1183" i="1"/>
  <c r="D1183" i="1"/>
  <c r="C1183" i="1"/>
  <c r="D1182" i="1"/>
  <c r="G1179" i="1"/>
  <c r="D1179" i="1"/>
  <c r="C1179" i="1"/>
  <c r="H1179" i="1" s="1"/>
  <c r="D1178" i="1"/>
  <c r="C1178" i="1"/>
  <c r="D1177" i="1"/>
  <c r="C1177" i="1"/>
  <c r="G1176" i="1"/>
  <c r="D1176" i="1"/>
  <c r="C1176" i="1"/>
  <c r="G1175" i="1"/>
  <c r="D1175" i="1"/>
  <c r="C1175" i="1"/>
  <c r="D1174" i="1"/>
  <c r="C1174" i="1"/>
  <c r="G1173" i="1"/>
  <c r="D1173" i="1"/>
  <c r="C1173" i="1"/>
  <c r="H1173" i="1" s="1"/>
  <c r="G1172" i="1"/>
  <c r="D1172" i="1"/>
  <c r="C1172" i="1"/>
  <c r="D1171" i="1"/>
  <c r="C1171" i="1"/>
  <c r="D1170" i="1"/>
  <c r="C1170" i="1"/>
  <c r="G1169" i="1"/>
  <c r="D1169" i="1"/>
  <c r="C1169" i="1"/>
  <c r="H1169" i="1" s="1"/>
  <c r="D1168" i="1"/>
  <c r="G1168" i="1" s="1"/>
  <c r="C1168" i="1"/>
  <c r="D1167" i="1"/>
  <c r="C1167" i="1"/>
  <c r="D1166" i="1"/>
  <c r="C1166" i="1"/>
  <c r="D1165" i="1"/>
  <c r="C1165" i="1"/>
  <c r="D1164" i="1"/>
  <c r="G1164" i="1" s="1"/>
  <c r="C1164" i="1"/>
  <c r="G1163" i="1"/>
  <c r="D1163" i="1"/>
  <c r="C1163" i="1"/>
  <c r="H1163" i="1" s="1"/>
  <c r="D1162" i="1"/>
  <c r="C1162" i="1"/>
  <c r="D1161" i="1"/>
  <c r="C1161" i="1"/>
  <c r="G1160" i="1"/>
  <c r="D1160" i="1"/>
  <c r="C1160" i="1"/>
  <c r="D1159" i="1"/>
  <c r="G1159" i="1" s="1"/>
  <c r="C1159" i="1"/>
  <c r="D1158" i="1"/>
  <c r="C1158" i="1"/>
  <c r="G1157" i="1"/>
  <c r="D1157" i="1"/>
  <c r="C1157" i="1"/>
  <c r="H1157" i="1" s="1"/>
  <c r="D1156" i="1"/>
  <c r="G1156" i="1" s="1"/>
  <c r="C1156" i="1"/>
  <c r="D1155" i="1"/>
  <c r="C1155" i="1"/>
  <c r="D1154" i="1"/>
  <c r="C1154" i="1"/>
  <c r="G1153" i="1"/>
  <c r="D1153" i="1"/>
  <c r="C1153" i="1"/>
  <c r="H1153" i="1" s="1"/>
  <c r="D1152" i="1"/>
  <c r="G1152" i="1" s="1"/>
  <c r="C1152" i="1"/>
  <c r="D1151" i="1"/>
  <c r="C1151" i="1"/>
  <c r="D1150" i="1"/>
  <c r="C1150" i="1"/>
  <c r="D1149" i="1"/>
  <c r="C1149" i="1"/>
  <c r="D1148" i="1"/>
  <c r="G1148" i="1" s="1"/>
  <c r="C1148" i="1"/>
  <c r="G1147" i="1"/>
  <c r="D1147" i="1"/>
  <c r="C1147" i="1"/>
  <c r="H1147" i="1" s="1"/>
  <c r="D1146" i="1"/>
  <c r="C1146" i="1"/>
  <c r="D1145" i="1"/>
  <c r="C1145" i="1"/>
  <c r="G1144" i="1"/>
  <c r="D1144" i="1"/>
  <c r="C1144" i="1"/>
  <c r="G1143" i="1"/>
  <c r="D1143" i="1"/>
  <c r="C1143" i="1"/>
  <c r="D1142" i="1"/>
  <c r="C1142" i="1"/>
  <c r="G1141" i="1"/>
  <c r="D1141" i="1"/>
  <c r="C1141" i="1"/>
  <c r="H1141" i="1" s="1"/>
  <c r="G1140" i="1"/>
  <c r="D1140" i="1"/>
  <c r="C1140" i="1"/>
  <c r="D1139" i="1"/>
  <c r="C1139" i="1"/>
  <c r="D1138" i="1"/>
  <c r="C1138" i="1"/>
  <c r="G1137" i="1"/>
  <c r="D1137" i="1"/>
  <c r="C1137" i="1"/>
  <c r="H1137" i="1" s="1"/>
  <c r="D1136" i="1"/>
  <c r="G1136" i="1" s="1"/>
  <c r="C1136" i="1"/>
  <c r="D1135" i="1"/>
  <c r="C1135" i="1"/>
  <c r="D1134" i="1"/>
  <c r="C1134" i="1"/>
  <c r="D1133" i="1"/>
  <c r="C1133" i="1"/>
  <c r="D1132" i="1"/>
  <c r="G1132" i="1" s="1"/>
  <c r="C1132" i="1"/>
  <c r="G1131" i="1"/>
  <c r="D1131" i="1"/>
  <c r="C1131" i="1"/>
  <c r="H1131" i="1" s="1"/>
  <c r="D1130" i="1"/>
  <c r="C1130" i="1"/>
  <c r="D1129" i="1"/>
  <c r="C1129" i="1"/>
  <c r="G1128" i="1"/>
  <c r="D1128" i="1"/>
  <c r="C1128" i="1"/>
  <c r="D1127" i="1"/>
  <c r="G1127" i="1" s="1"/>
  <c r="C1127" i="1"/>
  <c r="D1126" i="1"/>
  <c r="C1126" i="1"/>
  <c r="G1125" i="1"/>
  <c r="D1125" i="1"/>
  <c r="C1125" i="1"/>
  <c r="H1125" i="1" s="1"/>
  <c r="D1124" i="1"/>
  <c r="G1124" i="1" s="1"/>
  <c r="C1124" i="1"/>
  <c r="D1123" i="1"/>
  <c r="C1123" i="1"/>
  <c r="D1122" i="1"/>
  <c r="C1122" i="1"/>
  <c r="G1121" i="1"/>
  <c r="D1121" i="1"/>
  <c r="C1121" i="1"/>
  <c r="H1121" i="1" s="1"/>
  <c r="D1120" i="1"/>
  <c r="G1120" i="1" s="1"/>
  <c r="C1120" i="1"/>
  <c r="D1119" i="1"/>
  <c r="C1119" i="1"/>
  <c r="D1118" i="1"/>
  <c r="C1118" i="1"/>
  <c r="D1117" i="1"/>
  <c r="C1117" i="1"/>
  <c r="D1116" i="1"/>
  <c r="G1116" i="1" s="1"/>
  <c r="C1116" i="1"/>
  <c r="G1115" i="1"/>
  <c r="D1115" i="1"/>
  <c r="C1115" i="1"/>
  <c r="H1115" i="1" s="1"/>
  <c r="D1114" i="1"/>
  <c r="C1114" i="1"/>
  <c r="D1113" i="1"/>
  <c r="C1113" i="1"/>
  <c r="G1112" i="1"/>
  <c r="D1112" i="1"/>
  <c r="C1112" i="1"/>
  <c r="G1111" i="1"/>
  <c r="D1111" i="1"/>
  <c r="C1111" i="1"/>
  <c r="D1110" i="1"/>
  <c r="C1110" i="1"/>
  <c r="G1109" i="1"/>
  <c r="D1109" i="1"/>
  <c r="C1109" i="1"/>
  <c r="H1109" i="1" s="1"/>
  <c r="G1108" i="1"/>
  <c r="D1108" i="1"/>
  <c r="C1108" i="1"/>
  <c r="D1107" i="1"/>
  <c r="C1107" i="1"/>
  <c r="D1106" i="1"/>
  <c r="C1106" i="1"/>
  <c r="G1105" i="1"/>
  <c r="D1105" i="1"/>
  <c r="C1105" i="1"/>
  <c r="H1105" i="1" s="1"/>
  <c r="D1104" i="1"/>
  <c r="G1104" i="1" s="1"/>
  <c r="C1104" i="1"/>
  <c r="D1103" i="1"/>
  <c r="C1103" i="1"/>
  <c r="D1102" i="1"/>
  <c r="C1102" i="1"/>
  <c r="D1101" i="1"/>
  <c r="C1101" i="1"/>
  <c r="D1100" i="1"/>
  <c r="G1100" i="1" s="1"/>
  <c r="C1100" i="1"/>
  <c r="G1099" i="1"/>
  <c r="D1099" i="1"/>
  <c r="C1099" i="1"/>
  <c r="H1099" i="1" s="1"/>
  <c r="D1098" i="1"/>
  <c r="C1098" i="1"/>
  <c r="D1097" i="1"/>
  <c r="C1097" i="1"/>
  <c r="G1096" i="1"/>
  <c r="D1096" i="1"/>
  <c r="C1096" i="1"/>
  <c r="D1095" i="1"/>
  <c r="G1095" i="1" s="1"/>
  <c r="C1095" i="1"/>
  <c r="D1094" i="1"/>
  <c r="C1094" i="1"/>
  <c r="C1093" i="1"/>
  <c r="D1092" i="1"/>
  <c r="G1092" i="1" s="1"/>
  <c r="C1092" i="1"/>
  <c r="D1091" i="1"/>
  <c r="C1091" i="1"/>
  <c r="D1090" i="1"/>
  <c r="C1090" i="1"/>
  <c r="D1089" i="1"/>
  <c r="C1089" i="1"/>
  <c r="D1088" i="1"/>
  <c r="G1088" i="1" s="1"/>
  <c r="C1088" i="1"/>
  <c r="G1087" i="1"/>
  <c r="D1087" i="1"/>
  <c r="C1087" i="1"/>
  <c r="H1087" i="1" s="1"/>
  <c r="D1086" i="1"/>
  <c r="C1086" i="1"/>
  <c r="D1085" i="1"/>
  <c r="C1085" i="1"/>
  <c r="G1084" i="1"/>
  <c r="D1084" i="1"/>
  <c r="C1084" i="1"/>
  <c r="G1083" i="1"/>
  <c r="D1083" i="1"/>
  <c r="C1083" i="1"/>
  <c r="D1082" i="1"/>
  <c r="C1082" i="1"/>
  <c r="G1081" i="1"/>
  <c r="D1081" i="1"/>
  <c r="C1081" i="1"/>
  <c r="H1081" i="1" s="1"/>
  <c r="G1080" i="1"/>
  <c r="D1080" i="1"/>
  <c r="C1080" i="1"/>
  <c r="D1079" i="1"/>
  <c r="C1079" i="1"/>
  <c r="D1078" i="1"/>
  <c r="C1078" i="1"/>
  <c r="G1077" i="1"/>
  <c r="D1077" i="1"/>
  <c r="C1077" i="1"/>
  <c r="H1077" i="1" s="1"/>
  <c r="D1076" i="1"/>
  <c r="G1076" i="1" s="1"/>
  <c r="C1076" i="1"/>
  <c r="G1073" i="1"/>
  <c r="D1073" i="1"/>
  <c r="C1073" i="1"/>
  <c r="H1073" i="1" s="1"/>
  <c r="D1072" i="1"/>
  <c r="G1072" i="1" s="1"/>
  <c r="C1072" i="1"/>
  <c r="G1071" i="1"/>
  <c r="D1071" i="1"/>
  <c r="C1071" i="1"/>
  <c r="H1071" i="1" s="1"/>
  <c r="D1070" i="1"/>
  <c r="C1070" i="1"/>
  <c r="D1069" i="1"/>
  <c r="C1069" i="1"/>
  <c r="G1068" i="1"/>
  <c r="D1068" i="1"/>
  <c r="C1068" i="1"/>
  <c r="D1067" i="1"/>
  <c r="G1067" i="1" s="1"/>
  <c r="C1067" i="1"/>
  <c r="D1066" i="1"/>
  <c r="C1066" i="1"/>
  <c r="G1065" i="1"/>
  <c r="D1065" i="1"/>
  <c r="C1065" i="1"/>
  <c r="H1065" i="1" s="1"/>
  <c r="D1064" i="1"/>
  <c r="G1064" i="1" s="1"/>
  <c r="C1064" i="1"/>
  <c r="D1063" i="1"/>
  <c r="C1063" i="1"/>
  <c r="H1063" i="1" s="1"/>
  <c r="D1062" i="1"/>
  <c r="C1062" i="1"/>
  <c r="G1061" i="1"/>
  <c r="D1061" i="1"/>
  <c r="C1061" i="1"/>
  <c r="H1061" i="1" s="1"/>
  <c r="D1060" i="1"/>
  <c r="G1060" i="1" s="1"/>
  <c r="C1060" i="1"/>
  <c r="D1059" i="1"/>
  <c r="C1059" i="1"/>
  <c r="D1058" i="1"/>
  <c r="C1058" i="1"/>
  <c r="D1057" i="1"/>
  <c r="C1057" i="1"/>
  <c r="H1057" i="1" s="1"/>
  <c r="D1056" i="1"/>
  <c r="G1056" i="1" s="1"/>
  <c r="C1056" i="1"/>
  <c r="D1055" i="1"/>
  <c r="C1055" i="1"/>
  <c r="H1055" i="1" s="1"/>
  <c r="D1054" i="1"/>
  <c r="C1054" i="1"/>
  <c r="D1053" i="1"/>
  <c r="C1053" i="1"/>
  <c r="G1052" i="1"/>
  <c r="D1052" i="1"/>
  <c r="C1052" i="1"/>
  <c r="G1051" i="1"/>
  <c r="D1051" i="1"/>
  <c r="C1051" i="1"/>
  <c r="D1050" i="1"/>
  <c r="C1050" i="1"/>
  <c r="D1049" i="1"/>
  <c r="C1049" i="1"/>
  <c r="H1049" i="1" s="1"/>
  <c r="G1048" i="1"/>
  <c r="D1048" i="1"/>
  <c r="C1048" i="1"/>
  <c r="D1047" i="1"/>
  <c r="G1047" i="1" s="1"/>
  <c r="C1047" i="1"/>
  <c r="D1046" i="1"/>
  <c r="C1046" i="1"/>
  <c r="G1045" i="1"/>
  <c r="D1045" i="1"/>
  <c r="C1045" i="1"/>
  <c r="H1045" i="1" s="1"/>
  <c r="D1044" i="1"/>
  <c r="G1044" i="1" s="1"/>
  <c r="C1044" i="1"/>
  <c r="D1043" i="1"/>
  <c r="C1043" i="1"/>
  <c r="D1042" i="1"/>
  <c r="C1042" i="1"/>
  <c r="D1041" i="1"/>
  <c r="C1041" i="1"/>
  <c r="H1041" i="1" s="1"/>
  <c r="D1040" i="1"/>
  <c r="G1040" i="1" s="1"/>
  <c r="C1040" i="1"/>
  <c r="G1039" i="1"/>
  <c r="D1039" i="1"/>
  <c r="C1039" i="1"/>
  <c r="H1039" i="1" s="1"/>
  <c r="D1038" i="1"/>
  <c r="C1038" i="1"/>
  <c r="D1037" i="1"/>
  <c r="C1037" i="1"/>
  <c r="G1036" i="1"/>
  <c r="D1036" i="1"/>
  <c r="C1036" i="1"/>
  <c r="G1035" i="1"/>
  <c r="D1035" i="1"/>
  <c r="C1035" i="1"/>
  <c r="D1034" i="1"/>
  <c r="C1034" i="1"/>
  <c r="D1033" i="1"/>
  <c r="C1033" i="1"/>
  <c r="H1033" i="1" s="1"/>
  <c r="G1032" i="1"/>
  <c r="D1032" i="1"/>
  <c r="C1032" i="1"/>
  <c r="G1031" i="1"/>
  <c r="D1031" i="1"/>
  <c r="C1031" i="1"/>
  <c r="D1030" i="1"/>
  <c r="C1030" i="1"/>
  <c r="G1029" i="1"/>
  <c r="D1029" i="1"/>
  <c r="C1029" i="1"/>
  <c r="H1029" i="1" s="1"/>
  <c r="G1028" i="1"/>
  <c r="D1028" i="1"/>
  <c r="C1028" i="1"/>
  <c r="D1027" i="1"/>
  <c r="C1027" i="1"/>
  <c r="D1026" i="1"/>
  <c r="C1026" i="1"/>
  <c r="D1025" i="1"/>
  <c r="C1025" i="1"/>
  <c r="H1025" i="1" s="1"/>
  <c r="D1024" i="1"/>
  <c r="G1024" i="1" s="1"/>
  <c r="C1024" i="1"/>
  <c r="G1023" i="1"/>
  <c r="D1023" i="1"/>
  <c r="C1023" i="1"/>
  <c r="H1023" i="1" s="1"/>
  <c r="D1022" i="1"/>
  <c r="C1022" i="1"/>
  <c r="D1021" i="1"/>
  <c r="C1021" i="1"/>
  <c r="G1020" i="1"/>
  <c r="D1020" i="1"/>
  <c r="C1020" i="1"/>
  <c r="D1019" i="1"/>
  <c r="G1019" i="1" s="1"/>
  <c r="C1019" i="1"/>
  <c r="D1018" i="1"/>
  <c r="C1018" i="1"/>
  <c r="G1016" i="1"/>
  <c r="D1016" i="1"/>
  <c r="C1016" i="1"/>
  <c r="D1015" i="1"/>
  <c r="C1015" i="1"/>
  <c r="D1014" i="1"/>
  <c r="C1014" i="1"/>
  <c r="D1013" i="1"/>
  <c r="C1013" i="1"/>
  <c r="H1013" i="1" s="1"/>
  <c r="D1010" i="1"/>
  <c r="C1010" i="1"/>
  <c r="D1009" i="1"/>
  <c r="C1009" i="1"/>
  <c r="H1009" i="1" s="1"/>
  <c r="D1008" i="1"/>
  <c r="G1008" i="1" s="1"/>
  <c r="C1008" i="1"/>
  <c r="G1007" i="1"/>
  <c r="D1007" i="1"/>
  <c r="C1007" i="1"/>
  <c r="H1007" i="1" s="1"/>
  <c r="D1006" i="1"/>
  <c r="C1006" i="1"/>
  <c r="G1005" i="1"/>
  <c r="D1005" i="1"/>
  <c r="C1005" i="1"/>
  <c r="H1005" i="1" s="1"/>
  <c r="G1004" i="1"/>
  <c r="D1004" i="1"/>
  <c r="C1004" i="1"/>
  <c r="D1003" i="1"/>
  <c r="C1003" i="1"/>
  <c r="D1002" i="1"/>
  <c r="C1002" i="1"/>
  <c r="G1001" i="1"/>
  <c r="D1001" i="1"/>
  <c r="C1001" i="1"/>
  <c r="H1001" i="1" s="1"/>
  <c r="D1000" i="1"/>
  <c r="G1000" i="1" s="1"/>
  <c r="C1000" i="1"/>
  <c r="G999" i="1"/>
  <c r="D999" i="1"/>
  <c r="C999" i="1"/>
  <c r="H999" i="1" s="1"/>
  <c r="D998" i="1"/>
  <c r="C998" i="1"/>
  <c r="D997" i="1"/>
  <c r="C997" i="1"/>
  <c r="G996" i="1"/>
  <c r="D996" i="1"/>
  <c r="C996" i="1"/>
  <c r="D995" i="1"/>
  <c r="G995" i="1" s="1"/>
  <c r="C995" i="1"/>
  <c r="D994" i="1"/>
  <c r="C994" i="1"/>
  <c r="G993" i="1"/>
  <c r="D993" i="1"/>
  <c r="C993" i="1"/>
  <c r="H993" i="1" s="1"/>
  <c r="D992" i="1"/>
  <c r="G992" i="1" s="1"/>
  <c r="C992" i="1"/>
  <c r="D991" i="1"/>
  <c r="C991" i="1"/>
  <c r="H991" i="1" s="1"/>
  <c r="D990" i="1"/>
  <c r="C990" i="1"/>
  <c r="G989" i="1"/>
  <c r="D989" i="1"/>
  <c r="C989" i="1"/>
  <c r="H989" i="1" s="1"/>
  <c r="D988" i="1"/>
  <c r="G988" i="1" s="1"/>
  <c r="C988" i="1"/>
  <c r="D987" i="1"/>
  <c r="C987" i="1"/>
  <c r="D986" i="1"/>
  <c r="C986" i="1"/>
  <c r="H985" i="1"/>
  <c r="D985" i="1"/>
  <c r="C985" i="1"/>
  <c r="G985" i="1" s="1"/>
  <c r="D984" i="1"/>
  <c r="C984" i="1"/>
  <c r="D983" i="1"/>
  <c r="C983" i="1"/>
  <c r="G983" i="1" s="1"/>
  <c r="H982" i="1"/>
  <c r="D982" i="1"/>
  <c r="C982" i="1"/>
  <c r="H981" i="1"/>
  <c r="D981" i="1"/>
  <c r="C981" i="1"/>
  <c r="D980" i="1"/>
  <c r="C980" i="1"/>
  <c r="H979" i="1"/>
  <c r="D979" i="1"/>
  <c r="C979" i="1"/>
  <c r="G979" i="1" s="1"/>
  <c r="H978" i="1"/>
  <c r="D978" i="1"/>
  <c r="C978" i="1"/>
  <c r="D977" i="1"/>
  <c r="C977" i="1"/>
  <c r="H977" i="1" s="1"/>
  <c r="D976" i="1"/>
  <c r="C976" i="1"/>
  <c r="H975" i="1"/>
  <c r="D975" i="1"/>
  <c r="C975" i="1"/>
  <c r="G975" i="1" s="1"/>
  <c r="D974" i="1"/>
  <c r="H974" i="1" s="1"/>
  <c r="C974" i="1"/>
  <c r="D973" i="1"/>
  <c r="C973" i="1"/>
  <c r="G973" i="1" s="1"/>
  <c r="D972" i="1"/>
  <c r="C972" i="1"/>
  <c r="D971" i="1"/>
  <c r="C971" i="1"/>
  <c r="G971" i="1" s="1"/>
  <c r="D970" i="1"/>
  <c r="H970" i="1" s="1"/>
  <c r="C970" i="1"/>
  <c r="H969" i="1"/>
  <c r="D969" i="1"/>
  <c r="C969" i="1"/>
  <c r="G969" i="1" s="1"/>
  <c r="D968" i="1"/>
  <c r="C968" i="1"/>
  <c r="D967" i="1"/>
  <c r="C967" i="1"/>
  <c r="G967" i="1" s="1"/>
  <c r="H966" i="1"/>
  <c r="D966" i="1"/>
  <c r="C966" i="1"/>
  <c r="H965" i="1"/>
  <c r="D965" i="1"/>
  <c r="C965" i="1"/>
  <c r="D964" i="1"/>
  <c r="C964" i="1"/>
  <c r="H963" i="1"/>
  <c r="D963" i="1"/>
  <c r="C963" i="1"/>
  <c r="G963" i="1" s="1"/>
  <c r="H962" i="1"/>
  <c r="D962" i="1"/>
  <c r="C962" i="1"/>
  <c r="D961" i="1"/>
  <c r="C961" i="1"/>
  <c r="H961" i="1" s="1"/>
  <c r="D960" i="1"/>
  <c r="C960" i="1"/>
  <c r="H959" i="1"/>
  <c r="D959" i="1"/>
  <c r="C959" i="1"/>
  <c r="G959" i="1" s="1"/>
  <c r="D958" i="1"/>
  <c r="H958" i="1" s="1"/>
  <c r="C958" i="1"/>
  <c r="D957" i="1"/>
  <c r="C957" i="1"/>
  <c r="G957" i="1" s="1"/>
  <c r="D956" i="1"/>
  <c r="C956" i="1"/>
  <c r="D955" i="1"/>
  <c r="C955" i="1"/>
  <c r="G955" i="1" s="1"/>
  <c r="D954" i="1"/>
  <c r="H954" i="1" s="1"/>
  <c r="C954" i="1"/>
  <c r="H953" i="1"/>
  <c r="D953" i="1"/>
  <c r="C953" i="1"/>
  <c r="G953" i="1" s="1"/>
  <c r="D952" i="1"/>
  <c r="C952" i="1"/>
  <c r="D951" i="1"/>
  <c r="C951" i="1"/>
  <c r="G951" i="1" s="1"/>
  <c r="H950" i="1"/>
  <c r="D950" i="1"/>
  <c r="C950" i="1"/>
  <c r="H949" i="1"/>
  <c r="D949" i="1"/>
  <c r="C949" i="1"/>
  <c r="D948" i="1"/>
  <c r="C948" i="1"/>
  <c r="H947" i="1"/>
  <c r="D947" i="1"/>
  <c r="C947" i="1"/>
  <c r="G947" i="1" s="1"/>
  <c r="H946" i="1"/>
  <c r="D946" i="1"/>
  <c r="C946" i="1"/>
  <c r="D945" i="1"/>
  <c r="C945" i="1"/>
  <c r="H945" i="1" s="1"/>
  <c r="D944" i="1"/>
  <c r="C944" i="1"/>
  <c r="H943" i="1"/>
  <c r="D943" i="1"/>
  <c r="C943" i="1"/>
  <c r="G943" i="1" s="1"/>
  <c r="D942" i="1"/>
  <c r="H942" i="1" s="1"/>
  <c r="C942" i="1"/>
  <c r="D941" i="1"/>
  <c r="C941" i="1"/>
  <c r="G941" i="1" s="1"/>
  <c r="D940" i="1"/>
  <c r="C940" i="1"/>
  <c r="D939" i="1"/>
  <c r="C939" i="1"/>
  <c r="G939" i="1" s="1"/>
  <c r="D938" i="1"/>
  <c r="H938" i="1" s="1"/>
  <c r="C938" i="1"/>
  <c r="H937" i="1"/>
  <c r="D937" i="1"/>
  <c r="C937" i="1"/>
  <c r="G937" i="1" s="1"/>
  <c r="D936" i="1"/>
  <c r="C936" i="1"/>
  <c r="D935" i="1"/>
  <c r="C935" i="1"/>
  <c r="G935" i="1" s="1"/>
  <c r="H934" i="1"/>
  <c r="D934" i="1"/>
  <c r="C934" i="1"/>
  <c r="H933" i="1"/>
  <c r="D933" i="1"/>
  <c r="C933" i="1"/>
  <c r="D932" i="1"/>
  <c r="C932" i="1"/>
  <c r="H931" i="1"/>
  <c r="D931" i="1"/>
  <c r="C931" i="1"/>
  <c r="G931" i="1" s="1"/>
  <c r="H930" i="1"/>
  <c r="D930" i="1"/>
  <c r="C930" i="1"/>
  <c r="D929" i="1"/>
  <c r="C929" i="1"/>
  <c r="H929" i="1" s="1"/>
  <c r="D928" i="1"/>
  <c r="C928" i="1"/>
  <c r="H927" i="1"/>
  <c r="D927" i="1"/>
  <c r="C927" i="1"/>
  <c r="G927" i="1" s="1"/>
  <c r="D926" i="1"/>
  <c r="H926" i="1" s="1"/>
  <c r="C926" i="1"/>
  <c r="D925" i="1"/>
  <c r="C925" i="1"/>
  <c r="G925" i="1" s="1"/>
  <c r="D924" i="1"/>
  <c r="C924" i="1"/>
  <c r="D923" i="1"/>
  <c r="C923" i="1"/>
  <c r="G923" i="1" s="1"/>
  <c r="D922" i="1"/>
  <c r="H922" i="1" s="1"/>
  <c r="C922" i="1"/>
  <c r="H921" i="1"/>
  <c r="D921" i="1"/>
  <c r="C921" i="1"/>
  <c r="G921" i="1" s="1"/>
  <c r="D920" i="1"/>
  <c r="C920" i="1"/>
  <c r="D919" i="1"/>
  <c r="C919" i="1"/>
  <c r="G919" i="1" s="1"/>
  <c r="H918" i="1"/>
  <c r="D918" i="1"/>
  <c r="C918" i="1"/>
  <c r="H917" i="1"/>
  <c r="D917" i="1"/>
  <c r="C917" i="1"/>
  <c r="D916" i="1"/>
  <c r="C916" i="1"/>
  <c r="H915" i="1"/>
  <c r="D915" i="1"/>
  <c r="C915" i="1"/>
  <c r="G915" i="1" s="1"/>
  <c r="H914" i="1"/>
  <c r="D914" i="1"/>
  <c r="C914" i="1"/>
  <c r="D913" i="1"/>
  <c r="C913" i="1"/>
  <c r="H913" i="1" s="1"/>
  <c r="D912" i="1"/>
  <c r="C912" i="1"/>
  <c r="H911" i="1"/>
  <c r="D911" i="1"/>
  <c r="C911" i="1"/>
  <c r="D910" i="1"/>
  <c r="C910" i="1"/>
  <c r="H910" i="1" s="1"/>
  <c r="D909" i="1"/>
  <c r="C909" i="1"/>
  <c r="G909" i="1" s="1"/>
  <c r="H908" i="1"/>
  <c r="D908" i="1"/>
  <c r="C908" i="1"/>
  <c r="G908" i="1" s="1"/>
  <c r="H907" i="1"/>
  <c r="D907" i="1"/>
  <c r="C907" i="1"/>
  <c r="D906" i="1"/>
  <c r="C906" i="1"/>
  <c r="H906" i="1" s="1"/>
  <c r="D905" i="1"/>
  <c r="C905" i="1"/>
  <c r="G905" i="1" s="1"/>
  <c r="H904" i="1"/>
  <c r="D904" i="1"/>
  <c r="C904" i="1"/>
  <c r="G904" i="1" s="1"/>
  <c r="H903" i="1"/>
  <c r="D903" i="1"/>
  <c r="C903" i="1"/>
  <c r="D902" i="1"/>
  <c r="C902" i="1"/>
  <c r="H902" i="1" s="1"/>
  <c r="D901" i="1"/>
  <c r="C901" i="1"/>
  <c r="G901" i="1" s="1"/>
  <c r="H900" i="1"/>
  <c r="D900" i="1"/>
  <c r="C900" i="1"/>
  <c r="G900" i="1" s="1"/>
  <c r="H899" i="1"/>
  <c r="D899" i="1"/>
  <c r="C899" i="1"/>
  <c r="D898" i="1"/>
  <c r="C898" i="1"/>
  <c r="H898" i="1" s="1"/>
  <c r="D897" i="1"/>
  <c r="C897" i="1"/>
  <c r="G897" i="1" s="1"/>
  <c r="H896" i="1"/>
  <c r="D896" i="1"/>
  <c r="C896" i="1"/>
  <c r="G896" i="1" s="1"/>
  <c r="H895" i="1"/>
  <c r="D895" i="1"/>
  <c r="C895" i="1"/>
  <c r="D894" i="1"/>
  <c r="C894" i="1"/>
  <c r="H894" i="1" s="1"/>
  <c r="D893" i="1"/>
  <c r="C893" i="1"/>
  <c r="G893" i="1" s="1"/>
  <c r="H892" i="1"/>
  <c r="D892" i="1"/>
  <c r="C892" i="1"/>
  <c r="G892" i="1" s="1"/>
  <c r="H891" i="1"/>
  <c r="D891" i="1"/>
  <c r="C891" i="1"/>
  <c r="D890" i="1"/>
  <c r="C890" i="1"/>
  <c r="H890" i="1" s="1"/>
  <c r="D889" i="1"/>
  <c r="C889" i="1"/>
  <c r="G889" i="1" s="1"/>
  <c r="H888" i="1"/>
  <c r="D888" i="1"/>
  <c r="C888" i="1"/>
  <c r="G888" i="1" s="1"/>
  <c r="H887" i="1"/>
  <c r="D887" i="1"/>
  <c r="C887" i="1"/>
  <c r="D886" i="1"/>
  <c r="C886" i="1"/>
  <c r="H886" i="1" s="1"/>
  <c r="D885" i="1"/>
  <c r="C885" i="1"/>
  <c r="G885" i="1" s="1"/>
  <c r="H884" i="1"/>
  <c r="D884" i="1"/>
  <c r="C884" i="1"/>
  <c r="G884" i="1" s="1"/>
  <c r="H883" i="1"/>
  <c r="D883" i="1"/>
  <c r="C883" i="1"/>
  <c r="D882" i="1"/>
  <c r="C882" i="1"/>
  <c r="H882" i="1" s="1"/>
  <c r="D881" i="1"/>
  <c r="C881" i="1"/>
  <c r="G881" i="1" s="1"/>
  <c r="H880" i="1"/>
  <c r="D880" i="1"/>
  <c r="C880" i="1"/>
  <c r="G880" i="1" s="1"/>
  <c r="H879" i="1"/>
  <c r="D879" i="1"/>
  <c r="C879" i="1"/>
  <c r="D878" i="1"/>
  <c r="C878" i="1"/>
  <c r="H878" i="1" s="1"/>
  <c r="D877" i="1"/>
  <c r="C877" i="1"/>
  <c r="G877" i="1" s="1"/>
  <c r="H876" i="1"/>
  <c r="D876" i="1"/>
  <c r="C876" i="1"/>
  <c r="G876" i="1" s="1"/>
  <c r="H875" i="1"/>
  <c r="D875" i="1"/>
  <c r="C875" i="1"/>
  <c r="D874" i="1"/>
  <c r="C874" i="1"/>
  <c r="H874" i="1" s="1"/>
  <c r="D873" i="1"/>
  <c r="C873" i="1"/>
  <c r="G873" i="1" s="1"/>
  <c r="H872" i="1"/>
  <c r="D872" i="1"/>
  <c r="C872" i="1"/>
  <c r="G872" i="1" s="1"/>
  <c r="H871" i="1"/>
  <c r="D871" i="1"/>
  <c r="C871" i="1"/>
  <c r="D870" i="1"/>
  <c r="C870" i="1"/>
  <c r="H870" i="1" s="1"/>
  <c r="D869" i="1"/>
  <c r="C869" i="1"/>
  <c r="G869" i="1" s="1"/>
  <c r="H868" i="1"/>
  <c r="D868" i="1"/>
  <c r="C868" i="1"/>
  <c r="G868" i="1" s="1"/>
  <c r="H867" i="1"/>
  <c r="D867" i="1"/>
  <c r="C867" i="1"/>
  <c r="D866" i="1"/>
  <c r="C866" i="1"/>
  <c r="H866" i="1" s="1"/>
  <c r="D865" i="1"/>
  <c r="C865" i="1"/>
  <c r="G865" i="1" s="1"/>
  <c r="H864" i="1"/>
  <c r="D864" i="1"/>
  <c r="C864" i="1"/>
  <c r="G864" i="1" s="1"/>
  <c r="H863" i="1"/>
  <c r="D863" i="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G718" i="1"/>
  <c r="D718" i="1"/>
  <c r="H718" i="1" s="1"/>
  <c r="C718" i="1"/>
  <c r="G717" i="1"/>
  <c r="D717" i="1"/>
  <c r="H717" i="1" s="1"/>
  <c r="C717" i="1"/>
  <c r="G716" i="1"/>
  <c r="D716" i="1"/>
  <c r="H716" i="1" s="1"/>
  <c r="C716" i="1"/>
  <c r="G715" i="1"/>
  <c r="D715" i="1"/>
  <c r="H715" i="1" s="1"/>
  <c r="C715" i="1"/>
  <c r="G714" i="1"/>
  <c r="D714" i="1"/>
  <c r="H714" i="1" s="1"/>
  <c r="C714" i="1"/>
  <c r="G713" i="1"/>
  <c r="D713" i="1"/>
  <c r="H713" i="1" s="1"/>
  <c r="C713" i="1"/>
  <c r="G712" i="1"/>
  <c r="D712" i="1"/>
  <c r="H712" i="1" s="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916" i="1" l="1"/>
  <c r="H916" i="1"/>
  <c r="G932" i="1"/>
  <c r="H932" i="1"/>
  <c r="G948" i="1"/>
  <c r="H948" i="1"/>
  <c r="G964" i="1"/>
  <c r="H964" i="1"/>
  <c r="G980" i="1"/>
  <c r="H980" i="1"/>
  <c r="H1015" i="1"/>
  <c r="G1015" i="1"/>
  <c r="H1022" i="1"/>
  <c r="G1022" i="1"/>
  <c r="H1027" i="1"/>
  <c r="G1027" i="1"/>
  <c r="H1030" i="1"/>
  <c r="G1030" i="1"/>
  <c r="H1050" i="1"/>
  <c r="G1050" i="1"/>
  <c r="H1053" i="1"/>
  <c r="G1053" i="1"/>
  <c r="H1086" i="1"/>
  <c r="G1086" i="1"/>
  <c r="H1117" i="1"/>
  <c r="G1117" i="1"/>
  <c r="H1119" i="1"/>
  <c r="G1119" i="1"/>
  <c r="H1149" i="1"/>
  <c r="G1149" i="1"/>
  <c r="H1151" i="1"/>
  <c r="G1151" i="1"/>
  <c r="H1185" i="1"/>
  <c r="G1185" i="1"/>
  <c r="H1202" i="1"/>
  <c r="G1202" i="1"/>
  <c r="H1211" i="1"/>
  <c r="G1211" i="1"/>
  <c r="H1214" i="1"/>
  <c r="G1214" i="1"/>
  <c r="H1217" i="1"/>
  <c r="G1217" i="1"/>
  <c r="G912" i="1"/>
  <c r="H912" i="1"/>
  <c r="H923" i="1"/>
  <c r="G928" i="1"/>
  <c r="H928" i="1"/>
  <c r="H939" i="1"/>
  <c r="G944" i="1"/>
  <c r="H944" i="1"/>
  <c r="H955" i="1"/>
  <c r="G960" i="1"/>
  <c r="H960" i="1"/>
  <c r="H971" i="1"/>
  <c r="G976" i="1"/>
  <c r="H976" i="1"/>
  <c r="H994" i="1"/>
  <c r="G994" i="1"/>
  <c r="H997" i="1"/>
  <c r="G997" i="1"/>
  <c r="G1009" i="1"/>
  <c r="G1013" i="1"/>
  <c r="G1025" i="1"/>
  <c r="H1038" i="1"/>
  <c r="G1038" i="1"/>
  <c r="H1043" i="1"/>
  <c r="G1043" i="1"/>
  <c r="H1046" i="1"/>
  <c r="G1046" i="1"/>
  <c r="H1066" i="1"/>
  <c r="G1066" i="1"/>
  <c r="H1069" i="1"/>
  <c r="G1069" i="1"/>
  <c r="H1094" i="1"/>
  <c r="G1094" i="1"/>
  <c r="H1097" i="1"/>
  <c r="G1097" i="1"/>
  <c r="H1114" i="1"/>
  <c r="G1114" i="1"/>
  <c r="H1123" i="1"/>
  <c r="G1123" i="1"/>
  <c r="H1126" i="1"/>
  <c r="G1126" i="1"/>
  <c r="H1129" i="1"/>
  <c r="G1129" i="1"/>
  <c r="H1146" i="1"/>
  <c r="G1146" i="1"/>
  <c r="H1155" i="1"/>
  <c r="G1155" i="1"/>
  <c r="H1158" i="1"/>
  <c r="G1158" i="1"/>
  <c r="H1161" i="1"/>
  <c r="G1161" i="1"/>
  <c r="H1178" i="1"/>
  <c r="G1178" i="1"/>
  <c r="H1189" i="1"/>
  <c r="G1189" i="1"/>
  <c r="H1191" i="1"/>
  <c r="G1191" i="1"/>
  <c r="H1230" i="1"/>
  <c r="G1230" i="1"/>
  <c r="H1233" i="1"/>
  <c r="G1233" i="1"/>
  <c r="H1275" i="1"/>
  <c r="G1275"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G917" i="1"/>
  <c r="H919" i="1"/>
  <c r="G924" i="1"/>
  <c r="H924" i="1"/>
  <c r="H925" i="1"/>
  <c r="G933" i="1"/>
  <c r="H935" i="1"/>
  <c r="G940" i="1"/>
  <c r="H940" i="1"/>
  <c r="H941" i="1"/>
  <c r="G949" i="1"/>
  <c r="H951" i="1"/>
  <c r="G956" i="1"/>
  <c r="H956" i="1"/>
  <c r="H957" i="1"/>
  <c r="G965" i="1"/>
  <c r="H967" i="1"/>
  <c r="G972" i="1"/>
  <c r="H972" i="1"/>
  <c r="H973" i="1"/>
  <c r="G981" i="1"/>
  <c r="H983" i="1"/>
  <c r="H987" i="1"/>
  <c r="G987" i="1"/>
  <c r="H990" i="1"/>
  <c r="G990" i="1"/>
  <c r="G991" i="1"/>
  <c r="H1010" i="1"/>
  <c r="G1010" i="1"/>
  <c r="H1018" i="1"/>
  <c r="G1018" i="1"/>
  <c r="H1021" i="1"/>
  <c r="G1021" i="1"/>
  <c r="H1031" i="1"/>
  <c r="G1033" i="1"/>
  <c r="G1041" i="1"/>
  <c r="H1054" i="1"/>
  <c r="G1054" i="1"/>
  <c r="G1055" i="1"/>
  <c r="H1059" i="1"/>
  <c r="G1059" i="1"/>
  <c r="H1062" i="1"/>
  <c r="G1062" i="1"/>
  <c r="G1063" i="1"/>
  <c r="H1079" i="1"/>
  <c r="G1079" i="1"/>
  <c r="H1082" i="1"/>
  <c r="G1082" i="1"/>
  <c r="H1085" i="1"/>
  <c r="G1085" i="1"/>
  <c r="H1101" i="1"/>
  <c r="G1101" i="1"/>
  <c r="H1103" i="1"/>
  <c r="G1103" i="1"/>
  <c r="H1133" i="1"/>
  <c r="G1133" i="1"/>
  <c r="H1135" i="1"/>
  <c r="G1135" i="1"/>
  <c r="H1165" i="1"/>
  <c r="G1165" i="1"/>
  <c r="H1167" i="1"/>
  <c r="G1167" i="1"/>
  <c r="H1186" i="1"/>
  <c r="G1186" i="1"/>
  <c r="H1195" i="1"/>
  <c r="G1195" i="1"/>
  <c r="H1198" i="1"/>
  <c r="G1198" i="1"/>
  <c r="H1201" i="1"/>
  <c r="G1201" i="1"/>
  <c r="H1239" i="1"/>
  <c r="G1239" i="1"/>
  <c r="H1261" i="1"/>
  <c r="G1261" i="1"/>
  <c r="G866" i="1"/>
  <c r="G870" i="1"/>
  <c r="G874" i="1"/>
  <c r="G878" i="1"/>
  <c r="G882" i="1"/>
  <c r="G886" i="1"/>
  <c r="G890" i="1"/>
  <c r="G894" i="1"/>
  <c r="G898" i="1"/>
  <c r="G902" i="1"/>
  <c r="G906" i="1"/>
  <c r="G910" i="1"/>
  <c r="G913" i="1"/>
  <c r="G920" i="1"/>
  <c r="H920" i="1"/>
  <c r="G929" i="1"/>
  <c r="G936" i="1"/>
  <c r="H936" i="1"/>
  <c r="G945" i="1"/>
  <c r="G952" i="1"/>
  <c r="H952" i="1"/>
  <c r="G961" i="1"/>
  <c r="G968" i="1"/>
  <c r="H968" i="1"/>
  <c r="G977" i="1"/>
  <c r="G984" i="1"/>
  <c r="H984" i="1"/>
  <c r="H998" i="1"/>
  <c r="G998" i="1"/>
  <c r="H1003" i="1"/>
  <c r="G1003" i="1"/>
  <c r="H1006" i="1"/>
  <c r="G1006" i="1"/>
  <c r="H1034" i="1"/>
  <c r="G1034" i="1"/>
  <c r="H1037" i="1"/>
  <c r="G1037" i="1"/>
  <c r="H1047" i="1"/>
  <c r="G1049" i="1"/>
  <c r="G1057" i="1"/>
  <c r="H1070" i="1"/>
  <c r="G1070" i="1"/>
  <c r="H1089" i="1"/>
  <c r="G1089" i="1"/>
  <c r="H1091" i="1"/>
  <c r="G1091" i="1"/>
  <c r="H1098" i="1"/>
  <c r="G1098" i="1"/>
  <c r="H1107" i="1"/>
  <c r="G1107" i="1"/>
  <c r="H1110" i="1"/>
  <c r="G1110" i="1"/>
  <c r="H1113" i="1"/>
  <c r="G1113" i="1"/>
  <c r="H1130" i="1"/>
  <c r="G1130" i="1"/>
  <c r="H1139" i="1"/>
  <c r="G1139" i="1"/>
  <c r="H1142" i="1"/>
  <c r="G1142" i="1"/>
  <c r="H1145" i="1"/>
  <c r="G1145" i="1"/>
  <c r="H1162" i="1"/>
  <c r="G1162" i="1"/>
  <c r="H1171" i="1"/>
  <c r="G1171" i="1"/>
  <c r="H1174" i="1"/>
  <c r="G1174" i="1"/>
  <c r="H1177" i="1"/>
  <c r="G1177" i="1"/>
  <c r="H1205" i="1"/>
  <c r="G1205" i="1"/>
  <c r="H1207" i="1"/>
  <c r="G1207" i="1"/>
  <c r="H1246" i="1"/>
  <c r="G1246" i="1"/>
  <c r="H1249" i="1"/>
  <c r="G1249" i="1"/>
  <c r="H1258" i="1"/>
  <c r="G1258" i="1"/>
  <c r="H1267" i="1"/>
  <c r="G1267" i="1"/>
  <c r="G1536" i="1"/>
  <c r="H1536" i="1"/>
  <c r="J1544" i="1"/>
  <c r="G1544" i="1"/>
  <c r="H1551" i="1"/>
  <c r="G1551" i="1"/>
  <c r="J1551" i="1"/>
  <c r="H1559" i="1"/>
  <c r="G1559" i="1"/>
  <c r="J1559" i="1"/>
  <c r="G1582" i="1"/>
  <c r="H1582" i="1"/>
  <c r="H1595" i="1"/>
  <c r="G1595" i="1"/>
  <c r="G1630" i="1"/>
  <c r="H1630" i="1"/>
  <c r="H1640" i="1"/>
  <c r="G1640" i="1"/>
  <c r="H1659" i="1"/>
  <c r="G1659" i="1"/>
  <c r="D134" i="4"/>
  <c r="F135" i="4"/>
  <c r="F252" i="5"/>
  <c r="C1256" i="1"/>
  <c r="F264" i="5"/>
  <c r="C1268" i="1"/>
  <c r="E296" i="5"/>
  <c r="D1300" i="1" s="1"/>
  <c r="G1300" i="1" s="1"/>
  <c r="D1301" i="1"/>
  <c r="F66" i="6"/>
  <c r="C1462" i="1"/>
  <c r="D51" i="8"/>
  <c r="C1634" i="1"/>
  <c r="G1674" i="1"/>
  <c r="H1674" i="1"/>
  <c r="H310" i="9"/>
  <c r="G310" i="9"/>
  <c r="H309" i="9"/>
  <c r="M228" i="9"/>
  <c r="H308" i="9"/>
  <c r="E308" i="9" s="1"/>
  <c r="B308" i="9" s="1"/>
  <c r="L228" i="9"/>
  <c r="F228" i="9" s="1"/>
  <c r="G224" i="9"/>
  <c r="E224" i="9" s="1"/>
  <c r="B224" i="9" s="1"/>
  <c r="G220" i="9"/>
  <c r="E220" i="9" s="1"/>
  <c r="B22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223" i="9"/>
  <c r="E223" i="9" s="1"/>
  <c r="B223"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6" i="9"/>
  <c r="E226" i="9" s="1"/>
  <c r="B226" i="9" s="1"/>
  <c r="G219" i="9"/>
  <c r="E219" i="9" s="1"/>
  <c r="B219" i="9" s="1"/>
  <c r="G217" i="9"/>
  <c r="E217" i="9" s="1"/>
  <c r="B217" i="9" s="1"/>
  <c r="G192" i="9"/>
  <c r="E192" i="9" s="1"/>
  <c r="B192" i="9" s="1"/>
  <c r="G188" i="9"/>
  <c r="E188" i="9" s="1"/>
  <c r="B188" i="9" s="1"/>
  <c r="G184" i="9"/>
  <c r="E184" i="9" s="1"/>
  <c r="B184" i="9" s="1"/>
  <c r="H180" i="9"/>
  <c r="H179" i="9"/>
  <c r="G309" i="9"/>
  <c r="E309" i="9" s="1"/>
  <c r="B309" i="9" s="1"/>
  <c r="G194" i="9"/>
  <c r="E194" i="9" s="1"/>
  <c r="B194" i="9" s="1"/>
  <c r="G189" i="9"/>
  <c r="E189" i="9" s="1"/>
  <c r="B189" i="9" s="1"/>
  <c r="G186" i="9"/>
  <c r="E186" i="9" s="1"/>
  <c r="B186" i="9" s="1"/>
  <c r="G181" i="9"/>
  <c r="E181" i="9" s="1"/>
  <c r="B181" i="9" s="1"/>
  <c r="G177" i="9"/>
  <c r="E177" i="9" s="1"/>
  <c r="B177" i="9" s="1"/>
  <c r="G221" i="9"/>
  <c r="E221" i="9" s="1"/>
  <c r="B221" i="9" s="1"/>
  <c r="G195" i="9"/>
  <c r="E195" i="9" s="1"/>
  <c r="B195" i="9" s="1"/>
  <c r="G193" i="9"/>
  <c r="E193" i="9" s="1"/>
  <c r="B193" i="9" s="1"/>
  <c r="G191" i="9"/>
  <c r="E191" i="9" s="1"/>
  <c r="B191" i="9" s="1"/>
  <c r="G187" i="9"/>
  <c r="E187" i="9" s="1"/>
  <c r="B187" i="9" s="1"/>
  <c r="G185" i="9"/>
  <c r="E185" i="9" s="1"/>
  <c r="B185" i="9" s="1"/>
  <c r="G183" i="9"/>
  <c r="E183" i="9" s="1"/>
  <c r="B183" i="9" s="1"/>
  <c r="G178" i="9"/>
  <c r="E178" i="9" s="1"/>
  <c r="B178" i="9" s="1"/>
  <c r="G175" i="9"/>
  <c r="E175" i="9" s="1"/>
  <c r="B175" i="9" s="1"/>
  <c r="G301" i="9"/>
  <c r="E301" i="9" s="1"/>
  <c r="B301" i="9" s="1"/>
  <c r="G225" i="9"/>
  <c r="E225" i="9" s="1"/>
  <c r="B225" i="9" s="1"/>
  <c r="G176" i="9"/>
  <c r="E176" i="9" s="1"/>
  <c r="B176" i="9" s="1"/>
  <c r="G302" i="9"/>
  <c r="E302" i="9" s="1"/>
  <c r="B302" i="9" s="1"/>
  <c r="G300" i="9"/>
  <c r="E300" i="9" s="1"/>
  <c r="B300" i="9" s="1"/>
  <c r="G190" i="9"/>
  <c r="E190" i="9" s="1"/>
  <c r="B190" i="9" s="1"/>
  <c r="G182" i="9"/>
  <c r="E182" i="9" s="1"/>
  <c r="B182" i="9" s="1"/>
  <c r="G180" i="9"/>
  <c r="E180" i="9" s="1"/>
  <c r="B180" i="9" s="1"/>
  <c r="G174" i="9"/>
  <c r="E174" i="9" s="1"/>
  <c r="B174" i="9" s="1"/>
  <c r="G227" i="9"/>
  <c r="E227" i="9" s="1"/>
  <c r="B227" i="9" s="1"/>
  <c r="G218" i="9"/>
  <c r="E218" i="9" s="1"/>
  <c r="B218" i="9" s="1"/>
  <c r="G179" i="9"/>
  <c r="E179" i="9" s="1"/>
  <c r="B179" i="9" s="1"/>
  <c r="I10" i="9"/>
  <c r="G222" i="9"/>
  <c r="E222" i="9" s="1"/>
  <c r="B222" i="9" s="1"/>
  <c r="H1078" i="1"/>
  <c r="G1078" i="1"/>
  <c r="H1106" i="1"/>
  <c r="G1106" i="1"/>
  <c r="H1122" i="1"/>
  <c r="G1122" i="1"/>
  <c r="H1138" i="1"/>
  <c r="G1138" i="1"/>
  <c r="H1154" i="1"/>
  <c r="G1154" i="1"/>
  <c r="H1170" i="1"/>
  <c r="G1170" i="1"/>
  <c r="H1194" i="1"/>
  <c r="G1194" i="1"/>
  <c r="H1210" i="1"/>
  <c r="G1210" i="1"/>
  <c r="G1221" i="1"/>
  <c r="H1226" i="1"/>
  <c r="G1226" i="1"/>
  <c r="G1237" i="1"/>
  <c r="H1242" i="1"/>
  <c r="G1242" i="1"/>
  <c r="G1253" i="1"/>
  <c r="G1265" i="1"/>
  <c r="G1273" i="1"/>
  <c r="G1281" i="1"/>
  <c r="G1289" i="1"/>
  <c r="G1297" i="1"/>
  <c r="H1301" i="1"/>
  <c r="G1307" i="1"/>
  <c r="G1315" i="1"/>
  <c r="G1323" i="1"/>
  <c r="G1331" i="1"/>
  <c r="G1339" i="1"/>
  <c r="G1347" i="1"/>
  <c r="G1355" i="1"/>
  <c r="G1363" i="1"/>
  <c r="G1371" i="1"/>
  <c r="G1379" i="1"/>
  <c r="G1387" i="1"/>
  <c r="G1395" i="1"/>
  <c r="G1405" i="1"/>
  <c r="G1415" i="1"/>
  <c r="G1423" i="1"/>
  <c r="G1433" i="1"/>
  <c r="G1441" i="1"/>
  <c r="G1449" i="1"/>
  <c r="G1457" i="1"/>
  <c r="G1467" i="1"/>
  <c r="G1475" i="1"/>
  <c r="G1483" i="1"/>
  <c r="G1491" i="1"/>
  <c r="G1508" i="1"/>
  <c r="H1508" i="1"/>
  <c r="H1509" i="1"/>
  <c r="G1520" i="1"/>
  <c r="H1520" i="1"/>
  <c r="H1521" i="1"/>
  <c r="G1528" i="1"/>
  <c r="H1528" i="1"/>
  <c r="H1529" i="1"/>
  <c r="G1541" i="1"/>
  <c r="I1541" i="1" s="1"/>
  <c r="J1541" i="1"/>
  <c r="H1543" i="1"/>
  <c r="H1544" i="1"/>
  <c r="J1550" i="1"/>
  <c r="H1550" i="1"/>
  <c r="J1558" i="1"/>
  <c r="H1558" i="1"/>
  <c r="I1558" i="1" s="1"/>
  <c r="J1564" i="1"/>
  <c r="J1569" i="1"/>
  <c r="G1569" i="1"/>
  <c r="I1569" i="1" s="1"/>
  <c r="G1572" i="1"/>
  <c r="H1581" i="1"/>
  <c r="J1581" i="1"/>
  <c r="H1643" i="1"/>
  <c r="G1643" i="1"/>
  <c r="H1664" i="1"/>
  <c r="G1664" i="1"/>
  <c r="F129" i="4"/>
  <c r="D125" i="4"/>
  <c r="E202" i="4"/>
  <c r="D198" i="1" s="1"/>
  <c r="F216" i="4"/>
  <c r="F362" i="4"/>
  <c r="D361" i="4"/>
  <c r="G914" i="1"/>
  <c r="G918" i="1"/>
  <c r="G922" i="1"/>
  <c r="G926" i="1"/>
  <c r="G930" i="1"/>
  <c r="G934" i="1"/>
  <c r="G938" i="1"/>
  <c r="G942" i="1"/>
  <c r="G946" i="1"/>
  <c r="G950" i="1"/>
  <c r="G954" i="1"/>
  <c r="G958" i="1"/>
  <c r="G962" i="1"/>
  <c r="G966" i="1"/>
  <c r="G970" i="1"/>
  <c r="G974" i="1"/>
  <c r="G978" i="1"/>
  <c r="G982" i="1"/>
  <c r="H986" i="1"/>
  <c r="G986" i="1"/>
  <c r="H995" i="1"/>
  <c r="H1002" i="1"/>
  <c r="G1002" i="1"/>
  <c r="H1014" i="1"/>
  <c r="G1014" i="1"/>
  <c r="H1019" i="1"/>
  <c r="H1026" i="1"/>
  <c r="G1026" i="1"/>
  <c r="H1035" i="1"/>
  <c r="H1042" i="1"/>
  <c r="G1042" i="1"/>
  <c r="H1051" i="1"/>
  <c r="H1058" i="1"/>
  <c r="G1058" i="1"/>
  <c r="H1067" i="1"/>
  <c r="H1083" i="1"/>
  <c r="H1090" i="1"/>
  <c r="G1090" i="1"/>
  <c r="H1095" i="1"/>
  <c r="H1102" i="1"/>
  <c r="G1102" i="1"/>
  <c r="H1111" i="1"/>
  <c r="H1118" i="1"/>
  <c r="G1118" i="1"/>
  <c r="H1127" i="1"/>
  <c r="H1134" i="1"/>
  <c r="G1134" i="1"/>
  <c r="H1143" i="1"/>
  <c r="H1150" i="1"/>
  <c r="G1150" i="1"/>
  <c r="H1159" i="1"/>
  <c r="H1166" i="1"/>
  <c r="G1166" i="1"/>
  <c r="H1175" i="1"/>
  <c r="H1183" i="1"/>
  <c r="H1190" i="1"/>
  <c r="G1190" i="1"/>
  <c r="H1199" i="1"/>
  <c r="H1206" i="1"/>
  <c r="G1206" i="1"/>
  <c r="H1215" i="1"/>
  <c r="H1222" i="1"/>
  <c r="G1222" i="1"/>
  <c r="H1231" i="1"/>
  <c r="H1238" i="1"/>
  <c r="G1238" i="1"/>
  <c r="H1247" i="1"/>
  <c r="H1254" i="1"/>
  <c r="G1254" i="1"/>
  <c r="H1266" i="1"/>
  <c r="G1266" i="1"/>
  <c r="G1283" i="1"/>
  <c r="G1291" i="1"/>
  <c r="G1299" i="1"/>
  <c r="G1301" i="1"/>
  <c r="G1309" i="1"/>
  <c r="G1317" i="1"/>
  <c r="G1325" i="1"/>
  <c r="G1333" i="1"/>
  <c r="G1341" i="1"/>
  <c r="G1349" i="1"/>
  <c r="G1357" i="1"/>
  <c r="G1365" i="1"/>
  <c r="G1373" i="1"/>
  <c r="G1381" i="1"/>
  <c r="G1389" i="1"/>
  <c r="G1397" i="1"/>
  <c r="G1407" i="1"/>
  <c r="G1409" i="1"/>
  <c r="G1417" i="1"/>
  <c r="G1425" i="1"/>
  <c r="G1435" i="1"/>
  <c r="G1443" i="1"/>
  <c r="G1451" i="1"/>
  <c r="G1459" i="1"/>
  <c r="G1469" i="1"/>
  <c r="G1477" i="1"/>
  <c r="H1493" i="1"/>
  <c r="G1500" i="1"/>
  <c r="H1500" i="1"/>
  <c r="H1501" i="1"/>
  <c r="G1512" i="1"/>
  <c r="H1512" i="1"/>
  <c r="H1513" i="1"/>
  <c r="H1523" i="1"/>
  <c r="H1531" i="1"/>
  <c r="J1543" i="1"/>
  <c r="G1546" i="1"/>
  <c r="I1546" i="1" s="1"/>
  <c r="H1546" i="1"/>
  <c r="H1568" i="1"/>
  <c r="I1568" i="1" s="1"/>
  <c r="J1568" i="1"/>
  <c r="G1570" i="1"/>
  <c r="I1570" i="1" s="1"/>
  <c r="J1573" i="1"/>
  <c r="H1573" i="1"/>
  <c r="I1573" i="1" s="1"/>
  <c r="H1600" i="1"/>
  <c r="G1600" i="1"/>
  <c r="H1624" i="1"/>
  <c r="G1624" i="1"/>
  <c r="H1648" i="1"/>
  <c r="G1648" i="1"/>
  <c r="H1667" i="1"/>
  <c r="G1667" i="1"/>
  <c r="G1678" i="1"/>
  <c r="H1678" i="1"/>
  <c r="F107" i="4"/>
  <c r="D106" i="4"/>
  <c r="H1218" i="1"/>
  <c r="G1218" i="1"/>
  <c r="H1227" i="1"/>
  <c r="H1234" i="1"/>
  <c r="G1234" i="1"/>
  <c r="H1243" i="1"/>
  <c r="H1250" i="1"/>
  <c r="G1250" i="1"/>
  <c r="H1262" i="1"/>
  <c r="G1262" i="1"/>
  <c r="G1540" i="1"/>
  <c r="H1540" i="1"/>
  <c r="I1543" i="1"/>
  <c r="I1550" i="1"/>
  <c r="J1552" i="1"/>
  <c r="H1552" i="1"/>
  <c r="I1552" i="1" s="1"/>
  <c r="J1560" i="1"/>
  <c r="H1560" i="1"/>
  <c r="I1560" i="1" s="1"/>
  <c r="J1570" i="1"/>
  <c r="I1581" i="1"/>
  <c r="H1584" i="1"/>
  <c r="G1584" i="1"/>
  <c r="G1598" i="1"/>
  <c r="H1598" i="1"/>
  <c r="G1606" i="1"/>
  <c r="H1606" i="1"/>
  <c r="G1614" i="1"/>
  <c r="H1614" i="1"/>
  <c r="H1627" i="1"/>
  <c r="G1627" i="1"/>
  <c r="H1635" i="1"/>
  <c r="G1635" i="1"/>
  <c r="H1651" i="1"/>
  <c r="G1651" i="1"/>
  <c r="H1656" i="1"/>
  <c r="G1656" i="1"/>
  <c r="H1672" i="1"/>
  <c r="G1672" i="1"/>
  <c r="G1682" i="1"/>
  <c r="H1682" i="1"/>
  <c r="F154" i="4"/>
  <c r="E153" i="4"/>
  <c r="G24" i="9" s="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6" i="1"/>
  <c r="H1470" i="1"/>
  <c r="H1474" i="1"/>
  <c r="H1478" i="1"/>
  <c r="H1482" i="1"/>
  <c r="H1486" i="1"/>
  <c r="H1490" i="1"/>
  <c r="G1497" i="1"/>
  <c r="G1504" i="1"/>
  <c r="H1504" i="1"/>
  <c r="G1516" i="1"/>
  <c r="H1516" i="1"/>
  <c r="G1525" i="1"/>
  <c r="G1532" i="1"/>
  <c r="H1532" i="1"/>
  <c r="I1542" i="1"/>
  <c r="G1545" i="1"/>
  <c r="H1556" i="1"/>
  <c r="J1562" i="1"/>
  <c r="H1562" i="1"/>
  <c r="H1563" i="1"/>
  <c r="G1563" i="1"/>
  <c r="J1575" i="1"/>
  <c r="H1575" i="1"/>
  <c r="H1576" i="1"/>
  <c r="G1576" i="1"/>
  <c r="H1603" i="1"/>
  <c r="G1603" i="1"/>
  <c r="H1611" i="1"/>
  <c r="G1611" i="1"/>
  <c r="H1619" i="1"/>
  <c r="G1619" i="1"/>
  <c r="F17" i="4"/>
  <c r="D7" i="4"/>
  <c r="F82" i="4"/>
  <c r="F194" i="4"/>
  <c r="F231" i="4"/>
  <c r="D230" i="4"/>
  <c r="F274" i="4"/>
  <c r="E273" i="4"/>
  <c r="D269" i="1" s="1"/>
  <c r="D321" i="4"/>
  <c r="F322" i="4"/>
  <c r="F445" i="4"/>
  <c r="D431" i="4"/>
  <c r="E35" i="6"/>
  <c r="F222" i="4"/>
  <c r="D221" i="4"/>
  <c r="F309" i="4"/>
  <c r="E431" i="4"/>
  <c r="D466" i="4"/>
  <c r="F467" i="4"/>
  <c r="F526" i="4"/>
  <c r="D522" i="4"/>
  <c r="E571" i="4"/>
  <c r="D565" i="1" s="1"/>
  <c r="F597" i="4"/>
  <c r="H314" i="9"/>
  <c r="E88" i="5"/>
  <c r="D1093" i="1" s="1"/>
  <c r="G1093" i="1" s="1"/>
  <c r="G338" i="9"/>
  <c r="E338" i="9" s="1"/>
  <c r="B338" i="9" s="1"/>
  <c r="F203" i="5"/>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4" i="1"/>
  <c r="H1128" i="1"/>
  <c r="H1132" i="1"/>
  <c r="H1136" i="1"/>
  <c r="H1140" i="1"/>
  <c r="H1144" i="1"/>
  <c r="H1148" i="1"/>
  <c r="H1152"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H1260" i="1"/>
  <c r="H1264"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H1416" i="1"/>
  <c r="G1418" i="1"/>
  <c r="H1420" i="1"/>
  <c r="G1422" i="1"/>
  <c r="H1424" i="1"/>
  <c r="G1426" i="1"/>
  <c r="H1428" i="1"/>
  <c r="G1430" i="1"/>
  <c r="H1432" i="1"/>
  <c r="G1434" i="1"/>
  <c r="H1436" i="1"/>
  <c r="G1438" i="1"/>
  <c r="H1440" i="1"/>
  <c r="G1442" i="1"/>
  <c r="H1444" i="1"/>
  <c r="G1446" i="1"/>
  <c r="H1448" i="1"/>
  <c r="G1450" i="1"/>
  <c r="H1452" i="1"/>
  <c r="G1454" i="1"/>
  <c r="H1456" i="1"/>
  <c r="G1458" i="1"/>
  <c r="H1460" i="1"/>
  <c r="H1464" i="1"/>
  <c r="G1466" i="1"/>
  <c r="H1468" i="1"/>
  <c r="G1470" i="1"/>
  <c r="H1472" i="1"/>
  <c r="G1474" i="1"/>
  <c r="H1476" i="1"/>
  <c r="G1478" i="1"/>
  <c r="H1480" i="1"/>
  <c r="G1482" i="1"/>
  <c r="H1484" i="1"/>
  <c r="G1486" i="1"/>
  <c r="H1488" i="1"/>
  <c r="G1490" i="1"/>
  <c r="H1492" i="1"/>
  <c r="G1496" i="1"/>
  <c r="H1496" i="1"/>
  <c r="H1497" i="1"/>
  <c r="G1505" i="1"/>
  <c r="H1507" i="1"/>
  <c r="G1517" i="1"/>
  <c r="H1519" i="1"/>
  <c r="G1524" i="1"/>
  <c r="H1524" i="1"/>
  <c r="H1525" i="1"/>
  <c r="G1533" i="1"/>
  <c r="H1535" i="1"/>
  <c r="J1542" i="1"/>
  <c r="H1545" i="1"/>
  <c r="H1547" i="1"/>
  <c r="G1548" i="1"/>
  <c r="I1548" i="1" s="1"/>
  <c r="J1554" i="1"/>
  <c r="H1554" i="1"/>
  <c r="I1554" i="1" s="1"/>
  <c r="H1555" i="1"/>
  <c r="G1555" i="1"/>
  <c r="G1556" i="1"/>
  <c r="G1562" i="1"/>
  <c r="I1562" i="1" s="1"/>
  <c r="H1564" i="1"/>
  <c r="I1564" i="1" s="1"/>
  <c r="J1565" i="1"/>
  <c r="G1565" i="1"/>
  <c r="I1565" i="1" s="1"/>
  <c r="J1566" i="1"/>
  <c r="G1575" i="1"/>
  <c r="I1575" i="1" s="1"/>
  <c r="J1578" i="1"/>
  <c r="G1578" i="1"/>
  <c r="I1578" i="1" s="1"/>
  <c r="J1579" i="1"/>
  <c r="H1608" i="1"/>
  <c r="G1608" i="1"/>
  <c r="H1616" i="1"/>
  <c r="G1616" i="1"/>
  <c r="H1684" i="1"/>
  <c r="G1684" i="1"/>
  <c r="E49" i="4"/>
  <c r="D45" i="1" s="1"/>
  <c r="F165" i="4"/>
  <c r="D164" i="4"/>
  <c r="D152" i="4" s="1"/>
  <c r="D273" i="4"/>
  <c r="F355" i="4"/>
  <c r="D354" i="4"/>
  <c r="E360" i="4"/>
  <c r="E417" i="4" s="1"/>
  <c r="D412" i="1" s="1"/>
  <c r="F8" i="5"/>
  <c r="D7" i="5"/>
  <c r="H336" i="9"/>
  <c r="E177" i="5"/>
  <c r="F71" i="5"/>
  <c r="D70" i="5"/>
  <c r="G337" i="9"/>
  <c r="E337" i="9" s="1"/>
  <c r="B337" i="9" s="1"/>
  <c r="F197" i="5"/>
  <c r="F220" i="5"/>
  <c r="D219" i="5"/>
  <c r="F256" i="5"/>
  <c r="D255" i="5"/>
  <c r="F6" i="6"/>
  <c r="D5" i="6"/>
  <c r="F114" i="6"/>
  <c r="H30" i="3"/>
  <c r="B99" i="9"/>
  <c r="D373" i="4"/>
  <c r="E479" i="4"/>
  <c r="D473" i="1" s="1"/>
  <c r="D584" i="4"/>
  <c r="F13" i="5"/>
  <c r="D12" i="5"/>
  <c r="E70" i="5"/>
  <c r="D178" i="5"/>
  <c r="F181" i="5"/>
  <c r="E219" i="5"/>
  <c r="E5" i="6"/>
  <c r="D35" i="6"/>
  <c r="G346" i="9"/>
  <c r="E346" i="9" s="1"/>
  <c r="H33" i="3"/>
  <c r="B113" i="9"/>
  <c r="G1494" i="1"/>
  <c r="G1498" i="1"/>
  <c r="G1502" i="1"/>
  <c r="G1506" i="1"/>
  <c r="C1510" i="1"/>
  <c r="G1514" i="1"/>
  <c r="G1518" i="1"/>
  <c r="G1522" i="1"/>
  <c r="G1526" i="1"/>
  <c r="G1530" i="1"/>
  <c r="G1534" i="1"/>
  <c r="G1538" i="1"/>
  <c r="D1539" i="1"/>
  <c r="H1539" i="1" s="1"/>
  <c r="H1549" i="1"/>
  <c r="I1549" i="1" s="1"/>
  <c r="J1549" i="1"/>
  <c r="H1553" i="1"/>
  <c r="I1553" i="1" s="1"/>
  <c r="J1553" i="1"/>
  <c r="H1557" i="1"/>
  <c r="I1557" i="1" s="1"/>
  <c r="J1557" i="1"/>
  <c r="H1561" i="1"/>
  <c r="I1561" i="1" s="1"/>
  <c r="J1561" i="1"/>
  <c r="H1574" i="1"/>
  <c r="I1574" i="1" s="1"/>
  <c r="J1574" i="1"/>
  <c r="G1623" i="1"/>
  <c r="H1626" i="1"/>
  <c r="G1631" i="1"/>
  <c r="G1639" i="1"/>
  <c r="H1642" i="1"/>
  <c r="G1647" i="1"/>
  <c r="H1650" i="1"/>
  <c r="G1655" i="1"/>
  <c r="H1658" i="1"/>
  <c r="G1663" i="1"/>
  <c r="H1666" i="1"/>
  <c r="G1671" i="1"/>
  <c r="G1679" i="1"/>
  <c r="D202" i="4"/>
  <c r="D479" i="4"/>
  <c r="E491" i="4"/>
  <c r="D485" i="1" s="1"/>
  <c r="D536" i="4"/>
  <c r="D648" i="4"/>
  <c r="E12" i="5"/>
  <c r="D1017" i="1" s="1"/>
  <c r="F297" i="5"/>
  <c r="F13" i="6"/>
  <c r="F90" i="6"/>
  <c r="D89" i="6"/>
  <c r="E114" i="6"/>
  <c r="H19" i="9"/>
  <c r="E19" i="9" s="1"/>
  <c r="B19" i="9" s="1"/>
  <c r="E54" i="9"/>
  <c r="B54" i="9" s="1"/>
  <c r="B115" i="9"/>
  <c r="E39" i="9"/>
  <c r="B39" i="9" s="1"/>
  <c r="B52" i="9"/>
  <c r="E55" i="9"/>
  <c r="B55" i="9" s="1"/>
  <c r="B68" i="9"/>
  <c r="E71" i="9"/>
  <c r="B71" i="9" s="1"/>
  <c r="B84" i="9"/>
  <c r="E87" i="9"/>
  <c r="B87" i="9" s="1"/>
  <c r="E103" i="9"/>
  <c r="B103" i="9" s="1"/>
  <c r="E119" i="9"/>
  <c r="B119" i="9" s="1"/>
  <c r="E131" i="9"/>
  <c r="B131" i="9" s="1"/>
  <c r="E147" i="9"/>
  <c r="B147" i="9" s="1"/>
  <c r="B250" i="9"/>
  <c r="E315" i="9"/>
  <c r="B315" i="9" s="1"/>
  <c r="D44" i="8"/>
  <c r="B228" i="9"/>
  <c r="E314" i="9"/>
  <c r="B314" i="9" s="1"/>
  <c r="H316" i="9"/>
  <c r="H315" i="9"/>
  <c r="G316" i="9"/>
  <c r="B132" i="9"/>
  <c r="B140" i="9"/>
  <c r="B148" i="9"/>
  <c r="B242" i="9"/>
  <c r="B258" i="9"/>
  <c r="B274" i="9"/>
  <c r="F275" i="9"/>
  <c r="B275" i="9" s="1"/>
  <c r="B294" i="9"/>
  <c r="E127" i="9"/>
  <c r="B127" i="9" s="1"/>
  <c r="E135" i="9"/>
  <c r="B135" i="9" s="1"/>
  <c r="E143" i="9"/>
  <c r="B143" i="9" s="1"/>
  <c r="E151" i="9"/>
  <c r="B151" i="9" s="1"/>
  <c r="B236" i="9"/>
  <c r="B244" i="9"/>
  <c r="B252" i="9"/>
  <c r="B260" i="9"/>
  <c r="B268" i="9"/>
  <c r="F278" i="9"/>
  <c r="F286" i="9"/>
  <c r="B286" i="9" s="1"/>
  <c r="F231" i="9"/>
  <c r="B231" i="9" s="1"/>
  <c r="F239" i="9"/>
  <c r="B239" i="9" s="1"/>
  <c r="F247" i="9"/>
  <c r="B247" i="9" s="1"/>
  <c r="F255" i="9"/>
  <c r="B255" i="9" s="1"/>
  <c r="F263" i="9"/>
  <c r="B263" i="9" s="1"/>
  <c r="F271" i="9"/>
  <c r="B271" i="9" s="1"/>
  <c r="B278" i="9"/>
  <c r="F279" i="9"/>
  <c r="B279" i="9" s="1"/>
  <c r="F287" i="9"/>
  <c r="B287" i="9" s="1"/>
  <c r="B318" i="9"/>
  <c r="B322" i="9"/>
  <c r="B326" i="9"/>
  <c r="B330" i="9"/>
  <c r="B341" i="9"/>
  <c r="F230" i="9"/>
  <c r="B230" i="9" s="1"/>
  <c r="F238" i="9"/>
  <c r="B238" i="9" s="1"/>
  <c r="F246" i="9"/>
  <c r="B246" i="9" s="1"/>
  <c r="F254" i="9"/>
  <c r="B254" i="9" s="1"/>
  <c r="F262" i="9"/>
  <c r="B262" i="9" s="1"/>
  <c r="F270" i="9"/>
  <c r="B270" i="9" s="1"/>
  <c r="B276" i="9"/>
  <c r="B277" i="9"/>
  <c r="B280" i="9"/>
  <c r="B281" i="9"/>
  <c r="B284" i="9"/>
  <c r="B285" i="9"/>
  <c r="B288" i="9"/>
  <c r="B289" i="9"/>
  <c r="B292" i="9"/>
  <c r="E312" i="9"/>
  <c r="B312" i="9" s="1"/>
  <c r="B317" i="9"/>
  <c r="B321" i="9"/>
  <c r="B325" i="9"/>
  <c r="B329" i="9"/>
  <c r="B333" i="9"/>
  <c r="H18" i="3" l="1"/>
  <c r="D299" i="4"/>
  <c r="C148" i="1"/>
  <c r="E316" i="9"/>
  <c r="B316" i="9" s="1"/>
  <c r="I30" i="3"/>
  <c r="D1510" i="1"/>
  <c r="H485" i="1"/>
  <c r="G485" i="1"/>
  <c r="H339" i="9"/>
  <c r="D1223" i="1"/>
  <c r="F12" i="5"/>
  <c r="C1017" i="1"/>
  <c r="F373" i="4"/>
  <c r="C368" i="1"/>
  <c r="H27" i="3"/>
  <c r="D141" i="6"/>
  <c r="C1401" i="1"/>
  <c r="F5" i="6"/>
  <c r="G339" i="9"/>
  <c r="F219" i="5"/>
  <c r="C1223" i="1"/>
  <c r="D69" i="5"/>
  <c r="F70" i="5"/>
  <c r="C1075" i="1"/>
  <c r="F354" i="4"/>
  <c r="C349" i="1"/>
  <c r="D308" i="4"/>
  <c r="I28" i="3"/>
  <c r="D1431" i="1"/>
  <c r="F321" i="4"/>
  <c r="C316" i="1"/>
  <c r="D6" i="4"/>
  <c r="F7" i="4"/>
  <c r="C3" i="1"/>
  <c r="I1576" i="1"/>
  <c r="G1539" i="1"/>
  <c r="F491" i="4"/>
  <c r="H24" i="9"/>
  <c r="E24" i="9" s="1"/>
  <c r="H1462" i="1"/>
  <c r="G1462" i="1"/>
  <c r="H1268" i="1"/>
  <c r="G1268" i="1"/>
  <c r="B346" i="9"/>
  <c r="E345" i="9"/>
  <c r="I10" i="3" s="1"/>
  <c r="D430" i="4"/>
  <c r="F431" i="4"/>
  <c r="C425" i="1"/>
  <c r="I1545" i="1"/>
  <c r="E6" i="4"/>
  <c r="H1093" i="1"/>
  <c r="F361" i="4"/>
  <c r="D360" i="4"/>
  <c r="C356" i="1"/>
  <c r="F125" i="4"/>
  <c r="C121" i="1"/>
  <c r="E535" i="4"/>
  <c r="I1544" i="1"/>
  <c r="F89" i="6"/>
  <c r="C1485" i="1"/>
  <c r="F479" i="4"/>
  <c r="C473" i="1"/>
  <c r="H22" i="3"/>
  <c r="D6" i="5"/>
  <c r="C1012" i="1"/>
  <c r="H45" i="1"/>
  <c r="G45" i="1"/>
  <c r="C1621" i="1"/>
  <c r="I39" i="3"/>
  <c r="F648" i="4"/>
  <c r="C642" i="1"/>
  <c r="F202" i="4"/>
  <c r="C198" i="1"/>
  <c r="G1510" i="1"/>
  <c r="H1510" i="1"/>
  <c r="H28" i="3"/>
  <c r="F35" i="6"/>
  <c r="C1431" i="1"/>
  <c r="G336" i="9"/>
  <c r="E336" i="9" s="1"/>
  <c r="B336" i="9" s="1"/>
  <c r="F178" i="5"/>
  <c r="D177" i="5"/>
  <c r="C1182" i="1"/>
  <c r="F584" i="4"/>
  <c r="C578" i="1"/>
  <c r="C1259" i="1"/>
  <c r="F255" i="5"/>
  <c r="E7" i="5"/>
  <c r="F7" i="5" s="1"/>
  <c r="F273" i="4"/>
  <c r="C269" i="1"/>
  <c r="H565" i="1"/>
  <c r="G565" i="1"/>
  <c r="F466" i="4"/>
  <c r="C460" i="1"/>
  <c r="F221" i="4"/>
  <c r="C217" i="1"/>
  <c r="B207" i="9"/>
  <c r="E310" i="9"/>
  <c r="B310" i="9" s="1"/>
  <c r="G1634" i="1"/>
  <c r="H1634" i="1"/>
  <c r="H1256" i="1"/>
  <c r="G1256" i="1"/>
  <c r="I1559" i="1"/>
  <c r="I1551" i="1"/>
  <c r="F536" i="4"/>
  <c r="D535" i="4"/>
  <c r="C530" i="1"/>
  <c r="E141" i="6"/>
  <c r="D1401" i="1"/>
  <c r="I27" i="3"/>
  <c r="E69" i="5"/>
  <c r="D1075" i="1"/>
  <c r="E176" i="5"/>
  <c r="D1180" i="1" s="1"/>
  <c r="I24" i="3"/>
  <c r="D1181" i="1"/>
  <c r="E418" i="4"/>
  <c r="D413" i="1" s="1"/>
  <c r="D355" i="1"/>
  <c r="F164" i="4"/>
  <c r="C160" i="1"/>
  <c r="F522" i="4"/>
  <c r="C516" i="1"/>
  <c r="E430" i="4"/>
  <c r="D425" i="1"/>
  <c r="F230" i="4"/>
  <c r="C226" i="1"/>
  <c r="F49" i="4"/>
  <c r="E152" i="4"/>
  <c r="D149" i="1"/>
  <c r="F106" i="4"/>
  <c r="C102" i="1"/>
  <c r="F153" i="4"/>
  <c r="C1628" i="1"/>
  <c r="D45" i="8"/>
  <c r="K1481" i="9" s="1"/>
  <c r="D251" i="5"/>
  <c r="F134" i="4"/>
  <c r="C130" i="1"/>
  <c r="B24" i="9" l="1"/>
  <c r="I18" i="3"/>
  <c r="E299" i="4"/>
  <c r="D148" i="1"/>
  <c r="H102" i="1"/>
  <c r="G102" i="1"/>
  <c r="F535" i="4"/>
  <c r="D640" i="4"/>
  <c r="C529" i="1"/>
  <c r="H1182" i="1"/>
  <c r="G1182" i="1"/>
  <c r="H1431" i="1"/>
  <c r="G1431" i="1"/>
  <c r="C1011" i="1"/>
  <c r="E640" i="4"/>
  <c r="D634" i="1" s="1"/>
  <c r="D529" i="1"/>
  <c r="F360" i="4"/>
  <c r="D418" i="4"/>
  <c r="C355" i="1"/>
  <c r="D300" i="4"/>
  <c r="F6" i="4"/>
  <c r="H17" i="3"/>
  <c r="D422" i="4"/>
  <c r="C2" i="1"/>
  <c r="H1223" i="1"/>
  <c r="G1223" i="1"/>
  <c r="H1401" i="1"/>
  <c r="G1401" i="1"/>
  <c r="H368" i="1"/>
  <c r="G368" i="1"/>
  <c r="H148" i="1"/>
  <c r="G148" i="1"/>
  <c r="H25" i="3"/>
  <c r="F251" i="5"/>
  <c r="C1255" i="1"/>
  <c r="E639" i="4"/>
  <c r="D633" i="1" s="1"/>
  <c r="D424" i="1"/>
  <c r="I40" i="3"/>
  <c r="C1622" i="1"/>
  <c r="G343" i="9"/>
  <c r="E343" i="9" s="1"/>
  <c r="H226" i="1"/>
  <c r="G226" i="1"/>
  <c r="H516" i="1"/>
  <c r="G516" i="1"/>
  <c r="H460" i="1"/>
  <c r="G460" i="1"/>
  <c r="H269" i="1"/>
  <c r="G269" i="1"/>
  <c r="H1259" i="1"/>
  <c r="G1259" i="1"/>
  <c r="H24" i="3"/>
  <c r="F177" i="5"/>
  <c r="D176" i="5"/>
  <c r="C1181" i="1"/>
  <c r="H198" i="1"/>
  <c r="G198" i="1"/>
  <c r="H1485" i="1"/>
  <c r="G1485" i="1"/>
  <c r="H121" i="1"/>
  <c r="G121" i="1"/>
  <c r="H425" i="1"/>
  <c r="G425" i="1"/>
  <c r="H316" i="1"/>
  <c r="G316" i="1"/>
  <c r="D417" i="4"/>
  <c r="F308" i="4"/>
  <c r="C303" i="1"/>
  <c r="H1075" i="1"/>
  <c r="G1075" i="1"/>
  <c r="F141" i="6"/>
  <c r="H31" i="3"/>
  <c r="C1537" i="1"/>
  <c r="D423" i="4"/>
  <c r="D301" i="4"/>
  <c r="F299" i="4"/>
  <c r="C295" i="1"/>
  <c r="H160" i="1"/>
  <c r="G160" i="1"/>
  <c r="H130" i="1"/>
  <c r="G130" i="1"/>
  <c r="G1628" i="1"/>
  <c r="H1628" i="1"/>
  <c r="H149" i="1"/>
  <c r="G149" i="1"/>
  <c r="D1537" i="1"/>
  <c r="I31" i="3"/>
  <c r="H578" i="1"/>
  <c r="G578" i="1"/>
  <c r="H1621" i="1"/>
  <c r="G1621" i="1"/>
  <c r="H11" i="3"/>
  <c r="H3" i="1"/>
  <c r="G3" i="1"/>
  <c r="E339" i="9"/>
  <c r="B339" i="9" s="1"/>
  <c r="H1017" i="1"/>
  <c r="G1017" i="1"/>
  <c r="I23" i="3"/>
  <c r="D1074" i="1"/>
  <c r="H530" i="1"/>
  <c r="G530" i="1"/>
  <c r="H217" i="1"/>
  <c r="G217" i="1"/>
  <c r="E6" i="5"/>
  <c r="G306" i="9" s="1"/>
  <c r="E306" i="9" s="1"/>
  <c r="B306" i="9" s="1"/>
  <c r="I22" i="3"/>
  <c r="D1012" i="1"/>
  <c r="H642" i="1"/>
  <c r="G642" i="1"/>
  <c r="G344" i="9"/>
  <c r="E344" i="9" s="1"/>
  <c r="B344" i="9" s="1"/>
  <c r="H1012" i="1"/>
  <c r="G1012" i="1"/>
  <c r="H473" i="1"/>
  <c r="G473" i="1"/>
  <c r="H356" i="1"/>
  <c r="G356" i="1"/>
  <c r="E422" i="4"/>
  <c r="E300" i="4"/>
  <c r="D296" i="1" s="1"/>
  <c r="I17" i="3"/>
  <c r="D2" i="1"/>
  <c r="D639" i="4"/>
  <c r="F430" i="4"/>
  <c r="C424" i="1"/>
  <c r="H349" i="1"/>
  <c r="G349" i="1"/>
  <c r="H23" i="3"/>
  <c r="F69" i="5"/>
  <c r="C1074" i="1"/>
  <c r="G348" i="9"/>
  <c r="E348" i="9" s="1"/>
  <c r="F152" i="4"/>
  <c r="H1074" i="1" l="1"/>
  <c r="G1074" i="1"/>
  <c r="F422" i="4"/>
  <c r="D424" i="4"/>
  <c r="D643" i="4"/>
  <c r="C417" i="1"/>
  <c r="E301" i="4"/>
  <c r="D297" i="1" s="1"/>
  <c r="E423" i="4"/>
  <c r="F423" i="4" s="1"/>
  <c r="D295" i="1"/>
  <c r="F301" i="4"/>
  <c r="C297" i="1"/>
  <c r="H1181" i="1"/>
  <c r="G1181" i="1"/>
  <c r="H424" i="1"/>
  <c r="G424" i="1"/>
  <c r="D425" i="4"/>
  <c r="D644" i="4"/>
  <c r="C418" i="1"/>
  <c r="G20" i="9"/>
  <c r="F417" i="4"/>
  <c r="C412" i="1"/>
  <c r="F176" i="5"/>
  <c r="C1180" i="1"/>
  <c r="H355" i="1"/>
  <c r="G355" i="1"/>
  <c r="G299" i="9"/>
  <c r="H295" i="1"/>
  <c r="G295" i="1"/>
  <c r="G1537" i="1"/>
  <c r="H1537" i="1"/>
  <c r="E342" i="9"/>
  <c r="B343" i="9"/>
  <c r="H9" i="3"/>
  <c r="F418" i="4"/>
  <c r="C413" i="1"/>
  <c r="H529" i="1"/>
  <c r="G529" i="1"/>
  <c r="E347" i="9"/>
  <c r="B348" i="9"/>
  <c r="F639" i="4"/>
  <c r="C633" i="1"/>
  <c r="E643" i="4"/>
  <c r="E424" i="4"/>
  <c r="D419" i="1" s="1"/>
  <c r="D417" i="1"/>
  <c r="H299" i="9"/>
  <c r="D1011" i="1"/>
  <c r="H1011" i="1" s="1"/>
  <c r="N3" i="9"/>
  <c r="I11" i="3"/>
  <c r="H303" i="1"/>
  <c r="G303" i="1"/>
  <c r="G1622" i="1"/>
  <c r="H1622" i="1"/>
  <c r="H1255" i="1"/>
  <c r="G1255" i="1"/>
  <c r="G2" i="1"/>
  <c r="H2" i="1"/>
  <c r="F300" i="4"/>
  <c r="C296" i="1"/>
  <c r="F6" i="5"/>
  <c r="F640" i="4"/>
  <c r="C634" i="1"/>
  <c r="G1011" i="1" l="1"/>
  <c r="E299" i="9"/>
  <c r="H297" i="1"/>
  <c r="G297" i="1"/>
  <c r="F424" i="4"/>
  <c r="C419" i="1"/>
  <c r="D637" i="1"/>
  <c r="K3" i="9"/>
  <c r="I9" i="3"/>
  <c r="H412" i="1"/>
  <c r="G412" i="1"/>
  <c r="D646" i="4"/>
  <c r="F644" i="4"/>
  <c r="C638" i="1"/>
  <c r="H633" i="1"/>
  <c r="G633" i="1"/>
  <c r="H8" i="3"/>
  <c r="H417" i="1"/>
  <c r="G417" i="1"/>
  <c r="H296" i="1"/>
  <c r="G296" i="1"/>
  <c r="H634" i="1"/>
  <c r="G634" i="1"/>
  <c r="H413" i="1"/>
  <c r="G413" i="1"/>
  <c r="H1180" i="1"/>
  <c r="G1180" i="1"/>
  <c r="C420" i="1"/>
  <c r="E644" i="4"/>
  <c r="H20" i="9"/>
  <c r="E20" i="9" s="1"/>
  <c r="B20" i="9" s="1"/>
  <c r="E425" i="4"/>
  <c r="F425" i="4" s="1"/>
  <c r="D418" i="1"/>
  <c r="H418" i="1" s="1"/>
  <c r="F643" i="4"/>
  <c r="D645" i="4"/>
  <c r="C637" i="1"/>
  <c r="M3" i="9" l="1"/>
  <c r="H419" i="1"/>
  <c r="G419" i="1"/>
  <c r="G418" i="1"/>
  <c r="H637" i="1"/>
  <c r="G637" i="1"/>
  <c r="D650" i="4"/>
  <c r="C640" i="1"/>
  <c r="D420" i="1"/>
  <c r="H420" i="1" s="1"/>
  <c r="F645" i="4"/>
  <c r="D649" i="4"/>
  <c r="C639" i="1"/>
  <c r="E646" i="4"/>
  <c r="D638" i="1"/>
  <c r="B299" i="9"/>
  <c r="G420" i="1"/>
  <c r="H638" i="1"/>
  <c r="G638" i="1"/>
  <c r="E645" i="4"/>
  <c r="E650" i="4" l="1"/>
  <c r="D640" i="1"/>
  <c r="H20" i="3"/>
  <c r="F650" i="4"/>
  <c r="C644" i="1"/>
  <c r="H19" i="3"/>
  <c r="F649" i="4"/>
  <c r="C643" i="1"/>
  <c r="H640" i="1"/>
  <c r="G640" i="1"/>
  <c r="H334" i="9"/>
  <c r="G334" i="9"/>
  <c r="E334" i="9" s="1"/>
  <c r="E649" i="4"/>
  <c r="D639" i="1"/>
  <c r="F646" i="4"/>
  <c r="H7" i="3" l="1"/>
  <c r="I19" i="3"/>
  <c r="D643" i="1"/>
  <c r="G297" i="9"/>
  <c r="E297" i="9" s="1"/>
  <c r="B297" i="9" s="1"/>
  <c r="G639" i="1"/>
  <c r="B334" i="9"/>
  <c r="E298" i="9"/>
  <c r="I8" i="3" s="1"/>
  <c r="H643" i="1"/>
  <c r="G643" i="1"/>
  <c r="H639" i="1"/>
  <c r="G644" i="1"/>
  <c r="I20" i="3"/>
  <c r="D644" i="1"/>
  <c r="H644" i="1" s="1"/>
  <c r="J3" i="9" l="1"/>
  <c r="G295" i="9" l="1"/>
  <c r="L293" i="9"/>
  <c r="F293" i="9" s="1"/>
  <c r="H295" i="9"/>
  <c r="H18" i="9"/>
  <c r="G18" i="9"/>
  <c r="G17" i="9"/>
  <c r="I11" i="9"/>
  <c r="J6" i="9"/>
  <c r="K7" i="9"/>
  <c r="I6" i="9"/>
  <c r="K12" i="9"/>
  <c r="J9" i="9"/>
  <c r="G22" i="9"/>
  <c r="M15" i="9"/>
  <c r="J10" i="9"/>
  <c r="K5" i="9"/>
  <c r="J12" i="9"/>
  <c r="J13" i="9"/>
  <c r="K6" i="9"/>
  <c r="I13" i="9"/>
  <c r="J7" i="9"/>
  <c r="I9" i="9"/>
  <c r="G21" i="9"/>
  <c r="E21" i="9" s="1"/>
  <c r="B21" i="9" s="1"/>
  <c r="L15" i="9"/>
  <c r="F15" i="9" s="1"/>
  <c r="H21" i="9"/>
  <c r="I17" i="9"/>
  <c r="K9" i="9"/>
  <c r="I12" i="9"/>
  <c r="E12" i="9" s="1"/>
  <c r="B12" i="9" s="1"/>
  <c r="J5" i="9"/>
  <c r="K10" i="9"/>
  <c r="I8" i="9"/>
  <c r="I5" i="9"/>
  <c r="E5" i="9" s="1"/>
  <c r="J17" i="9"/>
  <c r="H16" i="9"/>
  <c r="K13" i="9"/>
  <c r="I7" i="9"/>
  <c r="E7" i="9" s="1"/>
  <c r="B7" i="9" s="1"/>
  <c r="K8" i="9"/>
  <c r="J8" i="9"/>
  <c r="K11" i="9"/>
  <c r="J11" i="9"/>
  <c r="H17" i="9"/>
  <c r="G16" i="9"/>
  <c r="E16" i="9" s="1"/>
  <c r="L16" i="9"/>
  <c r="F16" i="9" s="1"/>
  <c r="G15" i="9"/>
  <c r="E15" i="9" s="1"/>
  <c r="M16" i="9"/>
  <c r="H15" i="9"/>
  <c r="H22" i="9"/>
  <c r="B15" i="9" l="1"/>
  <c r="B5" i="9"/>
  <c r="F14" i="9"/>
  <c r="E13" i="9"/>
  <c r="B13" i="9" s="1"/>
  <c r="E8" i="9"/>
  <c r="B8" i="9" s="1"/>
  <c r="E10" i="9"/>
  <c r="B10" i="9" s="1"/>
  <c r="E11" i="9"/>
  <c r="B11" i="9" s="1"/>
  <c r="B16" i="9"/>
  <c r="E9" i="9"/>
  <c r="B9" i="9" s="1"/>
  <c r="E6" i="9"/>
  <c r="B6" i="9" s="1"/>
  <c r="E17" i="9"/>
  <c r="B17" i="9" s="1"/>
  <c r="B293" i="9"/>
  <c r="F23" i="9"/>
  <c r="E22" i="9"/>
  <c r="B22" i="9" s="1"/>
  <c r="E18" i="9"/>
  <c r="B18" i="9" s="1"/>
  <c r="E295" i="9"/>
  <c r="E4" i="9" l="1"/>
  <c r="B295" i="9"/>
  <c r="E23" i="9"/>
  <c r="I7" i="3" s="1"/>
  <c r="F3" i="9"/>
  <c r="E14" i="9"/>
  <c r="I13" i="3" s="1"/>
  <c r="E3" i="9" l="1"/>
</calcChain>
</file>

<file path=xl/sharedStrings.xml><?xml version="1.0" encoding="utf-8"?>
<sst xmlns="http://schemas.openxmlformats.org/spreadsheetml/2006/main" count="4733" uniqueCount="3656">
  <si>
    <t>Obveznik:</t>
  </si>
  <si>
    <t>36926 - OPĆINA TRNAVA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</si>
  <si>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</si>
  <si>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</si>
  <si>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</si>
  <si>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</si>
  <si>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</si>
  <si>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</si>
  <si>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</si>
  <si>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</si>
  <si>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</si>
  <si>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</si>
  <si>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</si>
  <si>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</si>
  <si>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</si>
  <si>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</si>
  <si>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</si>
  <si>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</si>
  <si>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</si>
  <si>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</si>
  <si>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</si>
  <si>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</si>
  <si>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</si>
  <si>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</si>
  <si>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</si>
  <si>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</si>
  <si>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</si>
  <si>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</si>
  <si>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</si>
  <si>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</si>
  <si>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</si>
  <si>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</si>
  <si>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</si>
  <si>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</si>
  <si>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</si>
  <si>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</si>
  <si>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</si>
  <si>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</si>
  <si>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</si>
  <si>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</si>
  <si>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</si>
  <si>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</si>
  <si>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</si>
  <si>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</si>
  <si>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</si>
  <si>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</si>
  <si>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</si>
  <si>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</si>
  <si>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</si>
  <si>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</si>
  <si>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</si>
  <si>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</si>
  <si>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</si>
  <si>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</si>
  <si>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</si>
  <si>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</si>
  <si>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</si>
  <si>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</si>
  <si>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</si>
  <si>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</si>
  <si>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</si>
  <si>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</si>
  <si>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</si>
  <si>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</si>
  <si>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</si>
  <si>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</si>
  <si>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</si>
  <si>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</si>
  <si>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</si>
  <si>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</si>
  <si>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</si>
  <si>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</si>
  <si>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</si>
  <si>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</si>
  <si>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</si>
  <si>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</si>
  <si>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</si>
  <si>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</si>
  <si>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</si>
  <si>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</si>
  <si>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</si>
  <si>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</si>
  <si>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</si>
  <si>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</si>
  <si>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</si>
  <si>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</si>
  <si>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</si>
  <si>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</si>
  <si>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</si>
  <si>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</si>
  <si>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</si>
  <si>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</si>
  <si>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</si>
  <si>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</si>
  <si>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</si>
  <si>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</si>
  <si>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</si>
  <si>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</si>
  <si>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</si>
  <si>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</si>
  <si>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</si>
  <si>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</si>
  <si>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</si>
  <si>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</si>
  <si>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</si>
  <si>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</si>
  <si>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</si>
  <si>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</si>
  <si>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</si>
  <si>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</si>
  <si>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</si>
  <si>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</si>
  <si>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</si>
  <si>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</si>
  <si>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</si>
  <si>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</si>
  <si>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</si>
  <si>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</si>
  <si>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</si>
  <si>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</si>
  <si>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</si>
  <si>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</si>
  <si>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</si>
  <si>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</si>
  <si>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</si>
  <si>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</si>
  <si>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</si>
  <si>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</si>
  <si>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</si>
  <si>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</si>
  <si>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</si>
  <si>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</si>
  <si>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</si>
  <si>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</si>
  <si>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</si>
  <si>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</si>
  <si>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</si>
  <si>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</si>
  <si>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</si>
  <si>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</si>
  <si>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</si>
  <si>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</si>
  <si>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</si>
  <si>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</si>
  <si>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</si>
  <si>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</si>
  <si>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</si>
  <si>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</si>
  <si>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</si>
  <si>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</si>
  <si>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</si>
  <si>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</si>
  <si>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</si>
  <si>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</si>
  <si>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</si>
  <si>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</si>
  <si>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</si>
  <si>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</si>
  <si>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</si>
  <si>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</si>
  <si>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</si>
  <si>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</si>
  <si>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</si>
  <si>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</si>
  <si>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</si>
  <si>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</si>
  <si>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</si>
  <si>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</si>
  <si>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</si>
  <si>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</si>
  <si>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</si>
  <si>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</si>
  <si>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</si>
  <si>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</si>
  <si>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</si>
  <si>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</si>
  <si>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</si>
  <si>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</si>
  <si>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</si>
  <si>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</si>
  <si>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</si>
  <si>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</si>
  <si>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</si>
  <si>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</si>
  <si>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</si>
  <si>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</si>
  <si>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</si>
  <si>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</si>
  <si>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</si>
  <si>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</si>
  <si>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</si>
  <si>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</si>
  <si>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</si>
  <si>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</si>
  <si>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</si>
  <si>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</si>
  <si>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</si>
  <si>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</si>
  <si>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</si>
  <si>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</si>
  <si>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</si>
  <si>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</si>
  <si>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</si>
  <si>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</si>
  <si>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</si>
  <si>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</si>
  <si>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</si>
  <si>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</si>
  <si>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</si>
  <si>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</si>
  <si>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</si>
  <si>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</si>
  <si>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</si>
  <si>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</si>
  <si>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</si>
  <si>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</si>
  <si>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</si>
  <si>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</si>
  <si>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</si>
  <si>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</si>
  <si>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</si>
  <si>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</si>
  <si>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</si>
  <si>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</si>
  <si>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</si>
  <si>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</si>
  <si>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</si>
  <si>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</si>
  <si>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</si>
  <si>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</si>
  <si>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</si>
  <si>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</si>
  <si>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</si>
  <si>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</si>
  <si>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</si>
  <si>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</si>
  <si>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</si>
  <si>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</si>
  <si>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</si>
  <si>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</si>
  <si>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</si>
  <si>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</si>
  <si>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</si>
  <si>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</si>
  <si>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</si>
  <si>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</si>
  <si>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</si>
  <si>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</si>
  <si>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</si>
  <si>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</si>
  <si>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</si>
  <si>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</si>
  <si>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</si>
  <si>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</si>
  <si>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</si>
  <si>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</si>
  <si>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</si>
  <si>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</si>
  <si>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</si>
  <si>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</si>
  <si>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</si>
  <si>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</si>
  <si>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</si>
  <si>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</si>
  <si>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</si>
  <si>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</si>
  <si>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</si>
  <si>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</si>
  <si>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</si>
  <si>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</si>
  <si>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</si>
  <si>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</si>
  <si>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</si>
  <si>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</si>
  <si>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</si>
  <si>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</si>
  <si>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</si>
  <si>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</si>
  <si>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</si>
  <si>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</si>
  <si>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</si>
  <si>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</si>
  <si>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</si>
  <si>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</si>
  <si>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</si>
  <si>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</si>
  <si>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</si>
  <si>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</si>
  <si>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</si>
  <si>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</si>
  <si>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</si>
  <si>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</si>
  <si>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</si>
  <si>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</si>
  <si>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</si>
  <si>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</si>
  <si>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</si>
  <si>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</si>
  <si>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</si>
  <si>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</si>
  <si>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</si>
  <si>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</si>
  <si>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</si>
  <si>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</si>
  <si>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</si>
  <si>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</si>
  <si>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</si>
  <si>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</si>
  <si>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</si>
  <si>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</si>
  <si>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</si>
  <si>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</si>
  <si>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</si>
  <si>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</si>
  <si>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</si>
  <si>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</si>
  <si>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</si>
  <si>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</si>
  <si>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</si>
  <si>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</si>
  <si>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</si>
  <si>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</si>
  <si>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</si>
  <si>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</si>
  <si>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</si>
  <si>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</si>
  <si>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</si>
  <si>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</si>
  <si>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</si>
  <si>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</si>
  <si>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</si>
  <si>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</si>
  <si>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</si>
  <si>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</si>
  <si>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</si>
  <si>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</si>
  <si>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</si>
  <si>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</si>
  <si>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</si>
  <si>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</si>
  <si>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</si>
  <si>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</si>
  <si>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</si>
  <si>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</si>
  <si>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</si>
  <si>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</si>
  <si>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</si>
  <si>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</si>
  <si>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</si>
  <si>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</si>
  <si>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</si>
  <si>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</si>
  <si>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</si>
  <si>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</si>
  <si>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</si>
  <si>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</si>
  <si>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</si>
  <si>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</si>
  <si>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</si>
  <si>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</si>
  <si>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</si>
  <si>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</si>
  <si>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</si>
  <si>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</si>
  <si>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</si>
  <si>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</si>
  <si>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</si>
  <si>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</si>
  <si>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</si>
  <si>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</si>
  <si>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</si>
  <si>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</si>
  <si>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</si>
  <si>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</si>
  <si>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</si>
  <si>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</si>
  <si>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</si>
  <si>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</si>
  <si>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</si>
  <si>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</si>
  <si>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</si>
  <si>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</si>
  <si>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</si>
  <si>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</si>
  <si>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</si>
  <si>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</si>
  <si>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</si>
  <si>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</si>
  <si>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</si>
  <si>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</si>
  <si>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</si>
  <si>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</si>
  <si>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</si>
  <si>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</si>
  <si>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</si>
  <si>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</si>
  <si>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</si>
  <si>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</si>
  <si>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</si>
  <si>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</si>
  <si>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</si>
  <si>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</si>
  <si>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</si>
  <si>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</si>
  <si>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</si>
  <si>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</si>
  <si>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</si>
  <si>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</si>
  <si>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</si>
  <si>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</si>
  <si>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</si>
  <si>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</si>
  <si>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</si>
  <si>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</si>
  <si>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</si>
  <si>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</si>
  <si>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</si>
  <si>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</si>
  <si>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</si>
  <si>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</si>
  <si>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</si>
  <si>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</si>
  <si>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</si>
  <si>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</si>
  <si>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</si>
  <si>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</si>
  <si>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</si>
  <si>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</si>
  <si>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</si>
  <si>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</si>
  <si>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</si>
  <si>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</si>
  <si>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</si>
  <si>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</si>
  <si>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</si>
  <si>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</si>
  <si>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</si>
  <si>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</si>
  <si>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</si>
  <si>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</si>
  <si>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</si>
  <si>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</si>
  <si>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</si>
  <si>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</si>
  <si>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</si>
  <si>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</si>
  <si>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</si>
  <si>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</si>
  <si>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</si>
  <si>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</si>
  <si>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</si>
  <si>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</si>
  <si>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</si>
  <si>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</si>
  <si>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</si>
  <si>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</si>
  <si>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</si>
  <si>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</si>
  <si>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</si>
  <si>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</si>
  <si>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</si>
  <si>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</si>
  <si>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</si>
  <si>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</si>
  <si>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</si>
  <si>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</si>
  <si>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</si>
  <si>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</si>
  <si>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</si>
  <si>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</si>
  <si>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</si>
  <si>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</si>
  <si>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</si>
  <si>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</si>
  <si>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</si>
  <si>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</si>
  <si>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</si>
  <si>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</si>
  <si>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</si>
  <si>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</si>
  <si>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</si>
  <si>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</si>
  <si>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</si>
  <si>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</si>
  <si>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</si>
  <si>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</si>
  <si>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</si>
  <si>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</si>
  <si>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</si>
  <si>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</si>
  <si>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</si>
  <si>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</si>
  <si>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</si>
  <si>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</si>
  <si>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</si>
  <si>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</si>
  <si>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</si>
  <si>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</si>
  <si>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</si>
  <si>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</si>
  <si>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</si>
  <si>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</si>
  <si>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</si>
  <si>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</si>
  <si>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</si>
  <si>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</si>
  <si>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</si>
  <si>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</si>
  <si>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</si>
  <si>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</si>
  <si>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</si>
  <si>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</si>
  <si>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</si>
  <si>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</si>
  <si>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</si>
  <si>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</si>
  <si>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</si>
  <si>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</si>
  <si>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</si>
  <si>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</si>
  <si>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</si>
  <si>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</si>
  <si>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</si>
  <si>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</si>
  <si>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</si>
  <si>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</si>
  <si>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</si>
  <si>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</si>
  <si>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</si>
  <si>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</si>
  <si>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</si>
  <si>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</si>
  <si>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</si>
  <si>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</si>
  <si>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</si>
  <si>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</si>
  <si>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</si>
  <si>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</si>
  <si>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</si>
  <si>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</si>
  <si>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</si>
  <si>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</si>
  <si>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</si>
  <si>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</si>
  <si>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</si>
  <si>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</si>
  <si>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</si>
  <si>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</si>
  <si>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</si>
  <si>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</si>
  <si>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</si>
  <si>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</si>
  <si>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</si>
  <si>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</si>
  <si>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</si>
  <si>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</si>
  <si>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</si>
  <si>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</si>
  <si>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</si>
  <si>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</si>
  <si>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</si>
  <si>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</si>
  <si>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</si>
  <si>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</si>
  <si>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</si>
  <si>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</si>
  <si>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</si>
  <si>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</si>
  <si>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</si>
  <si>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</si>
  <si>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</si>
  <si>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</si>
  <si>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</si>
  <si>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</si>
  <si>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</si>
  <si>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</si>
  <si>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</si>
  <si>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</si>
  <si>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</si>
  <si>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</si>
  <si>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</si>
  <si>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</si>
  <si>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</si>
  <si>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</si>
  <si>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</si>
  <si>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</si>
  <si>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</si>
  <si>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</si>
  <si>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</si>
  <si>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</si>
  <si>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</si>
  <si>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</si>
  <si>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</si>
  <si>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</si>
  <si>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</si>
  <si>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</si>
  <si>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</si>
  <si>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</si>
  <si>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</si>
  <si>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</si>
  <si>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</si>
  <si>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</si>
  <si>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</si>
  <si>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</si>
  <si>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</si>
  <si>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</si>
  <si>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</si>
  <si>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</si>
  <si>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</si>
  <si>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</si>
  <si>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</si>
  <si>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</si>
  <si>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</si>
  <si>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</si>
  <si>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</si>
  <si>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</si>
  <si>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</si>
  <si>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</si>
  <si>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</si>
  <si>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</si>
  <si>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</si>
  <si>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</si>
  <si>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</si>
  <si>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</si>
  <si>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</si>
  <si>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</si>
  <si>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</si>
  <si>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</si>
  <si>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</si>
  <si>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</si>
  <si>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</si>
  <si>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</si>
  <si>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</si>
  <si>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</si>
  <si>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</si>
  <si>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</si>
  <si>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</si>
  <si>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</si>
  <si>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</si>
  <si>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</si>
  <si>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</si>
  <si>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</si>
  <si>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</si>
  <si>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</si>
  <si>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</si>
  <si>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</si>
  <si>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</si>
  <si>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</si>
  <si>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</si>
  <si>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</si>
  <si>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</si>
  <si>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</si>
  <si>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</si>
  <si>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</si>
  <si>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</si>
  <si>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</si>
  <si>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</si>
  <si>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</si>
  <si>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</si>
  <si>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</si>
  <si>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</si>
  <si>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</si>
  <si>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</si>
  <si>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</si>
  <si>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</si>
  <si>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</si>
  <si>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</si>
  <si>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</si>
  <si>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</si>
  <si>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</si>
  <si>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</si>
  <si>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</si>
  <si>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</si>
  <si>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</si>
  <si>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</si>
  <si>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</si>
  <si>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</si>
  <si>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</si>
  <si>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</si>
  <si>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</si>
  <si>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</si>
  <si>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</si>
  <si>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</si>
  <si>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</si>
  <si>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</si>
  <si>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</si>
  <si>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</si>
  <si>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</si>
  <si>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</si>
  <si>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</si>
  <si>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</si>
  <si>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</si>
  <si>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</si>
  <si>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</si>
  <si>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</si>
  <si>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</si>
  <si>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</si>
  <si>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</si>
  <si>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</si>
  <si>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</si>
  <si>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</si>
  <si>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</si>
  <si>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</si>
  <si>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</si>
  <si>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</si>
  <si>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</si>
  <si>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</si>
  <si>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</si>
  <si>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</si>
  <si>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</si>
  <si>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</si>
  <si>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</si>
  <si>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</si>
  <si>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</si>
  <si>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</si>
  <si>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</si>
  <si>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</si>
  <si>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</si>
  <si>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</si>
  <si>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</si>
  <si>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</si>
  <si>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</si>
  <si>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</si>
  <si>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</si>
  <si>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</si>
  <si>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</si>
  <si>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</si>
  <si>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</si>
  <si>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</si>
  <si>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</si>
  <si>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</si>
  <si>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</si>
  <si>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</si>
  <si>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</si>
  <si>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</si>
  <si>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</si>
  <si>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</si>
  <si>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</si>
  <si>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</si>
  <si>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</si>
  <si>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</si>
  <si>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</si>
  <si>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</si>
  <si>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</si>
  <si>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</si>
  <si>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</si>
  <si>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</si>
  <si>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</si>
  <si>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</si>
  <si>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</si>
  <si>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</si>
  <si>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</si>
  <si>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</si>
  <si>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</si>
  <si>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</si>
  <si>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</si>
  <si>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</si>
  <si>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</si>
  <si>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</si>
  <si>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</si>
  <si>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</si>
  <si>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</si>
  <si>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</si>
  <si>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</si>
  <si>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</si>
  <si>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</si>
  <si>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</si>
  <si>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</si>
  <si>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</si>
  <si>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</si>
  <si>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</si>
  <si>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</si>
  <si>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</si>
  <si>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</si>
  <si>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</si>
  <si>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</si>
  <si>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</si>
  <si>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</si>
  <si>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</si>
  <si>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</si>
  <si>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</si>
  <si>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</si>
  <si>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</si>
  <si>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</si>
  <si>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</si>
  <si>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</si>
  <si>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</si>
  <si>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</si>
  <si>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</si>
  <si>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</si>
  <si>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</si>
  <si>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</si>
  <si>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</si>
  <si>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</si>
  <si>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</si>
  <si>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</si>
  <si>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</si>
  <si>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</si>
  <si>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</si>
  <si>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</si>
  <si>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</si>
  <si>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</si>
  <si>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</si>
  <si>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</si>
  <si>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</si>
  <si>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</si>
  <si>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</si>
  <si>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</si>
  <si>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</si>
  <si>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</si>
  <si>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</si>
  <si>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</si>
  <si>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</si>
  <si>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</si>
  <si>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</si>
  <si>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</si>
  <si>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</si>
  <si>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</si>
  <si>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</si>
  <si>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</si>
  <si>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</si>
  <si>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</si>
  <si>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</si>
  <si>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</si>
  <si>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</si>
  <si>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</si>
  <si>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</si>
  <si>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</si>
  <si>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</si>
  <si>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</si>
  <si>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</si>
  <si>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</si>
  <si>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</si>
  <si>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</si>
  <si>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</si>
  <si>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</si>
  <si>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</si>
  <si>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</si>
  <si>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</si>
  <si>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</si>
  <si>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</si>
  <si>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</si>
  <si>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</si>
  <si>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</si>
  <si>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</si>
  <si>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</si>
  <si>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</si>
  <si>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</si>
  <si>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</si>
  <si>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</si>
  <si>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</si>
  <si>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</si>
  <si>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</si>
  <si>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</si>
  <si>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</si>
  <si>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</si>
  <si>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</si>
  <si>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</si>
  <si>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</si>
  <si>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</si>
  <si>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</si>
  <si>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</si>
  <si>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</si>
  <si>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</si>
  <si>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</si>
  <si>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</si>
  <si>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</si>
  <si>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</si>
  <si>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</si>
  <si>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</si>
  <si>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</si>
  <si>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</si>
  <si>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</si>
  <si>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</si>
  <si>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</si>
  <si>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</si>
  <si>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</si>
  <si>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</si>
  <si>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</si>
  <si>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</si>
  <si>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</si>
  <si>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</si>
  <si>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</si>
  <si>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</si>
  <si>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</si>
  <si>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</si>
  <si>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</si>
  <si>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</si>
  <si>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</si>
  <si>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</si>
  <si>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</si>
  <si>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</si>
  <si>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</si>
  <si>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</si>
  <si>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</si>
  <si>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</si>
  <si>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</si>
  <si>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</si>
  <si>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</si>
  <si>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</si>
  <si>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</si>
  <si>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</si>
  <si>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</si>
  <si>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</si>
  <si>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</si>
  <si>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</si>
  <si>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</si>
  <si>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</si>
  <si>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</si>
  <si>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</si>
  <si>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</si>
  <si>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</si>
  <si>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</si>
  <si>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</si>
  <si>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</si>
  <si>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</si>
  <si>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</si>
  <si>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</si>
  <si>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</si>
  <si>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</si>
  <si>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</si>
  <si>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</si>
  <si>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</si>
  <si>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</si>
  <si>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</si>
  <si>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</si>
  <si>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</si>
  <si>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</si>
  <si>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</si>
  <si>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</si>
  <si>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</si>
  <si>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</si>
  <si>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</si>
  <si>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</si>
  <si>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</si>
  <si>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</si>
  <si>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</si>
  <si>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</si>
  <si>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</si>
  <si>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</si>
  <si>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</si>
  <si>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</si>
  <si>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</si>
  <si>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</si>
  <si>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</si>
  <si>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</si>
  <si>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</si>
  <si>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</si>
  <si>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</si>
  <si>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</si>
  <si>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</si>
  <si>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</si>
  <si>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</si>
  <si>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</si>
  <si>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</si>
  <si>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</si>
  <si>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</si>
  <si>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</si>
  <si>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</si>
  <si>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</si>
  <si>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</si>
  <si>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</si>
  <si>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</si>
  <si>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</si>
  <si>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</si>
  <si>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</si>
  <si>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</si>
  <si>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</si>
  <si>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</si>
  <si>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</si>
  <si>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</si>
  <si>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</si>
  <si>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</si>
  <si>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</si>
  <si>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</si>
  <si>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</si>
  <si>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</si>
  <si>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</si>
  <si>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</si>
  <si>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</si>
  <si>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</si>
  <si>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</si>
  <si>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</si>
  <si>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</si>
  <si>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</si>
  <si>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</si>
  <si>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</si>
  <si>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</si>
  <si>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</si>
  <si>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</si>
  <si>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</si>
  <si>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</si>
  <si>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</si>
  <si>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</si>
  <si>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</si>
  <si>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</si>
  <si>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</si>
  <si>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</si>
  <si>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</si>
  <si>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</si>
  <si>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</si>
  <si>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</si>
  <si>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</si>
  <si>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</si>
  <si>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</si>
  <si>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</si>
  <si>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</si>
  <si>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</si>
  <si>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</si>
  <si>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</si>
  <si>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</si>
  <si>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</si>
  <si>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</si>
  <si>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</si>
  <si>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</si>
  <si>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</si>
  <si>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</si>
  <si>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</si>
  <si>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</si>
  <si>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</si>
  <si>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</si>
  <si>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</si>
  <si>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</si>
  <si>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</si>
  <si>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</si>
  <si>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</si>
  <si>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</si>
  <si>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</si>
  <si>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</si>
  <si>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</si>
  <si>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</si>
  <si>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</si>
  <si>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</si>
  <si>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</si>
  <si>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</si>
  <si>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</si>
  <si>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</si>
  <si>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</si>
  <si>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</si>
  <si>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</si>
  <si>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</si>
  <si>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</si>
  <si>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</si>
  <si>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</si>
  <si>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</si>
  <si>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</si>
  <si>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</si>
  <si>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</si>
  <si>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</si>
  <si>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</si>
  <si>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</si>
  <si>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</si>
  <si>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</si>
  <si>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</si>
  <si>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</si>
  <si>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</si>
  <si>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</si>
  <si>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</si>
  <si>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</si>
  <si>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</si>
  <si>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</si>
  <si>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</si>
  <si>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</si>
  <si>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</si>
  <si>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</si>
  <si>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</si>
  <si>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</si>
  <si>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</si>
  <si>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</si>
  <si>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</si>
  <si>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</si>
  <si>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</si>
  <si>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</si>
  <si>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</si>
  <si>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</si>
  <si>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</si>
  <si>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</si>
  <si>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</si>
  <si>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</si>
  <si>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</si>
  <si>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</si>
  <si>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</si>
  <si>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</si>
  <si>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</si>
  <si>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</si>
  <si>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</si>
  <si>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</si>
  <si>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</si>
  <si>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</si>
  <si>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</si>
  <si>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</si>
  <si>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</si>
  <si>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</si>
  <si>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</si>
  <si>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</si>
  <si>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</si>
  <si>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</si>
  <si>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</si>
  <si>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</si>
  <si>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</si>
  <si>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</si>
  <si>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</si>
  <si>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</si>
  <si>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</si>
  <si>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</si>
  <si>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</si>
  <si>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</si>
  <si>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</si>
  <si>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</si>
  <si>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</si>
  <si>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</si>
  <si>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</si>
  <si>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</si>
  <si>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</si>
  <si>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</si>
  <si>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</si>
  <si>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</si>
  <si>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</si>
  <si>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</si>
  <si>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</si>
  <si>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</si>
  <si>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</si>
  <si>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</si>
  <si>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</si>
  <si>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</si>
  <si>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</si>
  <si>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</si>
  <si>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</si>
  <si>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</si>
  <si>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</si>
  <si>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</si>
  <si>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</si>
  <si>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</si>
  <si>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</si>
  <si>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</si>
  <si>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</si>
  <si>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</si>
  <si>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</si>
  <si>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</si>
  <si>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</si>
  <si>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</si>
  <si>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</si>
  <si>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</si>
  <si>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</si>
  <si>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</si>
  <si>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</si>
  <si>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</si>
  <si>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</si>
  <si>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</si>
  <si>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</si>
  <si>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</si>
  <si>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</si>
  <si>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</si>
  <si>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</si>
  <si>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</si>
  <si>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</si>
  <si>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</si>
  <si>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</si>
  <si>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</si>
  <si>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</si>
  <si>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</si>
  <si>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</si>
  <si>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</si>
  <si>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</si>
  <si>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</si>
  <si>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</si>
  <si>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</si>
  <si>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</si>
  <si>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</si>
  <si>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</si>
  <si>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</si>
  <si>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</si>
  <si>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</si>
  <si>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</si>
  <si>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</si>
  <si>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</si>
  <si>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</si>
  <si>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</si>
  <si>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</si>
  <si>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</si>
  <si>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</si>
  <si>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</si>
  <si>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</si>
  <si>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</si>
  <si>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</si>
  <si>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</si>
  <si>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</si>
  <si>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</si>
  <si>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</si>
  <si>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</si>
  <si>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</si>
  <si>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</si>
  <si>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</si>
  <si>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</si>
  <si>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</si>
  <si>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</si>
  <si>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</si>
  <si>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</si>
  <si>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</si>
  <si>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</si>
  <si>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</si>
  <si>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</si>
  <si>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</si>
  <si>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</si>
  <si>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</si>
  <si>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</si>
  <si>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</si>
  <si>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</si>
  <si>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</si>
  <si>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</si>
  <si>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</si>
  <si>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</si>
  <si>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</si>
  <si>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</si>
  <si>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</si>
  <si>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</si>
  <si>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</si>
  <si>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</si>
  <si>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</si>
  <si>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</si>
  <si>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</si>
  <si>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</si>
  <si>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</si>
  <si>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</si>
  <si>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</si>
  <si>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</si>
  <si>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</si>
  <si>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</si>
  <si>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</si>
  <si>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</si>
  <si>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</si>
  <si>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</si>
  <si>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</si>
  <si>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</si>
  <si>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</si>
  <si>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</si>
  <si>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</si>
  <si>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</si>
  <si>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</si>
  <si>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</si>
  <si>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</si>
  <si>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</si>
  <si>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</si>
  <si>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</si>
  <si>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</si>
  <si>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</si>
  <si>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</si>
  <si>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</si>
  <si>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</si>
  <si>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</si>
  <si>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</si>
  <si>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</si>
  <si>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</si>
  <si>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</si>
  <si>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</si>
  <si>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</si>
  <si>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</si>
  <si>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</si>
  <si>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</si>
  <si>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</si>
  <si>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</si>
  <si>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</si>
  <si>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</si>
  <si>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</si>
  <si>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</si>
  <si>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</si>
  <si>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</si>
  <si>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</si>
  <si>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</si>
  <si>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</si>
  <si>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</si>
  <si>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</si>
  <si>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</si>
  <si>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</si>
  <si>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</si>
  <si>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</si>
  <si>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</si>
  <si>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</si>
  <si>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</si>
  <si>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</si>
  <si>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</si>
  <si>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</si>
  <si>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</si>
  <si>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</si>
  <si>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</si>
  <si>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</si>
  <si>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</si>
  <si>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</si>
  <si>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</si>
  <si>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</si>
  <si>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</si>
  <si>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</si>
  <si>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</si>
  <si>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</si>
  <si>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</si>
  <si>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</si>
  <si>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</si>
  <si>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</si>
  <si>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</si>
  <si>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</si>
  <si>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</si>
  <si>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</si>
  <si>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</si>
  <si>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</si>
  <si>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</si>
  <si>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</si>
  <si>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</si>
  <si>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</si>
  <si>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</si>
  <si>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</si>
  <si>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</si>
  <si>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</si>
  <si>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</si>
  <si>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</si>
  <si>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</si>
  <si>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</si>
  <si>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</si>
  <si>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</si>
  <si>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</si>
  <si>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</si>
  <si>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</si>
  <si>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</si>
  <si>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</si>
  <si>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</si>
  <si>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</si>
  <si>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</si>
  <si>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</si>
  <si>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</si>
  <si>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</si>
  <si>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</si>
  <si>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</si>
  <si>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</si>
  <si>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</si>
  <si>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</si>
  <si>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</si>
  <si>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</si>
  <si>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</si>
  <si>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</si>
  <si>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</si>
  <si>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</si>
  <si>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</si>
  <si>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</si>
  <si>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</si>
  <si>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</si>
  <si>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</si>
  <si>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</si>
  <si>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</si>
  <si>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</si>
  <si>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</si>
  <si>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</si>
  <si>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</si>
  <si>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</si>
  <si>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</si>
  <si>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</si>
  <si>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</si>
  <si>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</si>
  <si>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</si>
  <si>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</si>
  <si>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</si>
  <si>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</si>
  <si>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</si>
  <si>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</si>
  <si>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</si>
  <si>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</si>
  <si>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</si>
  <si>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</si>
  <si>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</si>
  <si>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</si>
  <si>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</si>
  <si>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</si>
  <si>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</si>
  <si>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</si>
  <si>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</si>
  <si>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</si>
  <si>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</si>
  <si>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</si>
  <si>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</si>
  <si>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</si>
  <si>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</si>
  <si>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</si>
  <si>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</si>
  <si>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</si>
  <si>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</si>
  <si>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</si>
  <si>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</si>
  <si>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</si>
  <si>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</si>
  <si>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</si>
  <si>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</si>
  <si>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</si>
  <si>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</si>
  <si>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</si>
  <si>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</si>
  <si>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</si>
  <si>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</si>
  <si>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</si>
  <si>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</si>
  <si>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</si>
  <si>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</si>
  <si>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</si>
  <si>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</si>
  <si>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</si>
  <si>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</si>
  <si>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</si>
  <si>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</si>
  <si>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</si>
  <si>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</si>
  <si>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</si>
  <si>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</si>
  <si>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</si>
  <si>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</si>
  <si>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</si>
  <si>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</si>
  <si>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</si>
  <si>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</si>
  <si>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</si>
  <si>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</si>
  <si>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</si>
  <si>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</si>
  <si>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</si>
  <si>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</si>
  <si>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</si>
  <si>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</si>
  <si>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</si>
  <si>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</si>
  <si>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</si>
  <si>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</si>
  <si>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</si>
  <si>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</si>
  <si>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</si>
  <si>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</si>
  <si>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</si>
  <si>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</si>
  <si>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</si>
  <si>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</si>
  <si>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</si>
  <si>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</si>
  <si>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</si>
  <si>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</si>
  <si>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</si>
  <si>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</si>
  <si>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</si>
  <si>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</si>
  <si>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</si>
  <si>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</si>
  <si>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</si>
  <si>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</si>
  <si>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</si>
  <si>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</si>
  <si>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</si>
  <si>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</si>
  <si>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</si>
  <si>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</si>
  <si>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</si>
  <si>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</si>
  <si>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</si>
  <si>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</si>
  <si>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</si>
  <si>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</si>
  <si>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</si>
  <si>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</si>
  <si>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</si>
  <si>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</si>
  <si>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</si>
  <si>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</si>
  <si>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</si>
  <si>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</si>
  <si>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</si>
  <si>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</si>
  <si>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</si>
  <si>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</si>
  <si>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</si>
  <si>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</si>
  <si>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</si>
  <si>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</si>
  <si>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</si>
  <si>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</si>
  <si>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</si>
  <si>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</si>
  <si>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</si>
  <si>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</si>
  <si>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</si>
  <si>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</si>
  <si>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</si>
  <si>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</si>
  <si>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</si>
  <si>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</si>
  <si>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</si>
  <si>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</si>
  <si>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</si>
  <si>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</si>
  <si>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</si>
  <si>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</si>
  <si>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</si>
  <si>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</si>
  <si>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</si>
  <si>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</si>
  <si>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</si>
  <si>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</si>
  <si>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</si>
  <si>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</si>
  <si>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</si>
  <si>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</si>
  <si>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</si>
  <si>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</si>
  <si>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</si>
  <si>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</si>
  <si>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</si>
  <si>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</si>
  <si>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</si>
  <si>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</si>
  <si>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</si>
  <si>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</si>
  <si>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</si>
  <si>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</si>
  <si>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</si>
  <si>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</si>
  <si>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</si>
  <si>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</si>
  <si>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</si>
  <si>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</si>
  <si>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</si>
  <si>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</si>
  <si>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</si>
  <si>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</si>
  <si>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</si>
  <si>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</si>
  <si>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</si>
  <si>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</si>
  <si>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</si>
  <si>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</si>
  <si>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</si>
  <si>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</si>
  <si>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</si>
  <si>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</si>
  <si>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</si>
  <si>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</si>
  <si>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</si>
  <si>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</si>
  <si>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</si>
  <si>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</si>
  <si>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</si>
  <si>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</si>
  <si>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</si>
  <si>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</si>
  <si>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</si>
  <si>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</si>
  <si>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</si>
  <si>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</si>
  <si>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</si>
  <si>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</si>
  <si>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</si>
  <si>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</si>
  <si>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</si>
  <si>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</si>
  <si>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</si>
  <si>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</si>
  <si>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</si>
  <si>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</si>
  <si>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</si>
  <si>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</si>
  <si>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</si>
  <si>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</si>
  <si>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</si>
  <si>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</si>
  <si>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</si>
  <si>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</si>
  <si>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</si>
  <si>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</si>
  <si>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</si>
  <si>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</si>
  <si>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</si>
  <si>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</si>
  <si>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</si>
  <si>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</si>
  <si>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</si>
  <si>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</si>
  <si>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</si>
  <si>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</si>
  <si>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</si>
  <si>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</si>
  <si>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</si>
  <si>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</si>
  <si>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</si>
  <si>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</si>
  <si>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</si>
  <si>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</si>
  <si>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</si>
  <si>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</si>
  <si>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</si>
  <si>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</si>
  <si>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</si>
  <si>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</si>
  <si>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</si>
  <si>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</si>
  <si>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</si>
  <si>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</si>
  <si>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</si>
  <si>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</si>
  <si>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</si>
  <si>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</si>
  <si>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</si>
  <si>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</si>
  <si>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</si>
  <si>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</si>
  <si>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</si>
  <si>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</si>
  <si>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</si>
  <si>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</si>
  <si>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</si>
  <si>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</si>
  <si>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</si>
  <si>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</si>
  <si>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</si>
  <si>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</si>
  <si>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</si>
  <si>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</si>
  <si>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</si>
  <si>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</si>
  <si>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</si>
  <si>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</si>
  <si>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</si>
  <si>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</si>
  <si>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</si>
  <si>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</si>
  <si>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</si>
  <si>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</si>
  <si>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</si>
  <si>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</si>
  <si>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</si>
  <si>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</si>
  <si>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</si>
  <si>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</si>
  <si>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</si>
  <si>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</si>
  <si>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</si>
  <si>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</si>
  <si>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</si>
  <si>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</si>
  <si>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</si>
  <si>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</si>
  <si>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</si>
  <si>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</si>
  <si>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</si>
  <si>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</si>
  <si>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</si>
  <si>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</si>
  <si>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</si>
  <si>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</si>
  <si>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</si>
  <si>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</si>
  <si>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</si>
  <si>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</si>
  <si>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</si>
  <si>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</si>
  <si>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</si>
  <si>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</si>
  <si>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</si>
  <si>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</si>
  <si>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</si>
  <si>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</si>
  <si>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</si>
  <si>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</si>
  <si>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</si>
  <si>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</si>
  <si>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</si>
  <si>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</si>
  <si>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</si>
  <si>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</si>
  <si>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</si>
  <si>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</si>
  <si>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</si>
  <si>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</si>
  <si>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</si>
  <si>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</si>
  <si>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</si>
  <si>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</si>
  <si>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</si>
  <si>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</si>
  <si>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</si>
  <si>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</si>
  <si>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</si>
  <si>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</si>
  <si>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</si>
  <si>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</si>
  <si>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</si>
  <si>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</si>
  <si>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</si>
  <si>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</si>
  <si>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</si>
  <si>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</si>
  <si>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</si>
  <si>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</si>
  <si>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</si>
  <si>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</si>
  <si>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</si>
  <si>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</si>
  <si>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</si>
  <si>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</si>
  <si>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</si>
  <si>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</si>
  <si>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</si>
  <si>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</si>
  <si>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</si>
  <si>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</si>
  <si>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</si>
  <si>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</si>
  <si>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</si>
  <si>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</si>
  <si>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</si>
  <si>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</si>
  <si>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</si>
  <si>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</si>
  <si>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</si>
  <si>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</si>
  <si>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</si>
  <si>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</si>
  <si>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</si>
  <si>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</si>
  <si>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</si>
  <si>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</si>
  <si>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</si>
  <si>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</si>
  <si>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</si>
  <si>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</si>
  <si>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</si>
  <si>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</si>
  <si>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</si>
  <si>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</si>
  <si>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</si>
  <si>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</si>
  <si>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</si>
  <si>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</si>
  <si>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</si>
  <si>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</si>
  <si>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</si>
  <si>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</si>
  <si>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</si>
  <si>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</si>
  <si>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</si>
  <si>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</si>
  <si>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</si>
  <si>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</si>
  <si>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</si>
  <si>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</si>
  <si>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</si>
  <si>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</si>
  <si>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</si>
  <si>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</si>
  <si>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</si>
  <si>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</si>
  <si>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</si>
  <si>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</si>
  <si>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</si>
  <si>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</si>
  <si>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</si>
  <si>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</si>
  <si>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</si>
  <si>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</si>
  <si>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</si>
  <si>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</si>
  <si>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</si>
  <si>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</si>
  <si>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</si>
  <si>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</si>
  <si>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</si>
  <si>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</si>
  <si>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</si>
  <si>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</si>
  <si>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</si>
  <si>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</si>
  <si>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</si>
  <si>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</si>
  <si>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</si>
  <si>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</si>
  <si>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</si>
  <si>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</si>
  <si>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</si>
  <si>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</si>
  <si>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</si>
  <si>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</si>
  <si>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</si>
  <si>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</si>
  <si>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</si>
  <si>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</si>
  <si>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</si>
  <si>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</si>
  <si>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</si>
  <si>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</si>
  <si>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</si>
  <si>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</si>
  <si>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</si>
  <si>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</si>
  <si>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</si>
  <si>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</si>
  <si>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</si>
  <si>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</si>
  <si>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</si>
  <si>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</si>
  <si>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</si>
  <si>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</si>
  <si>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</si>
  <si>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</si>
  <si>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</si>
  <si>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</si>
  <si>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</si>
  <si>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</si>
  <si>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</si>
  <si>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</si>
  <si>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</si>
  <si>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</si>
  <si>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</si>
  <si>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</si>
  <si>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</si>
  <si>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</si>
  <si>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</si>
  <si>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</si>
  <si>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</si>
  <si>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</si>
  <si>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</si>
  <si>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</si>
  <si>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</si>
  <si>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</si>
  <si>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</si>
  <si>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</si>
  <si>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</si>
  <si>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</si>
  <si>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</si>
  <si>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</si>
  <si>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</si>
  <si>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</si>
  <si>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</si>
  <si>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</si>
  <si>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</si>
  <si>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</si>
  <si>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</si>
  <si>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</si>
  <si>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</si>
  <si>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</si>
  <si>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</si>
  <si>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</si>
  <si>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</si>
  <si>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</si>
  <si>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</si>
  <si>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</si>
  <si>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</si>
  <si>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</si>
  <si>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</si>
  <si>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</si>
  <si>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</si>
  <si>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</si>
  <si>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</si>
  <si>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</si>
  <si>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</si>
  <si>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</si>
  <si>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</si>
  <si>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</si>
  <si>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</si>
  <si>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</si>
  <si>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</si>
  <si>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</si>
  <si>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</si>
  <si>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</si>
  <si>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</si>
  <si>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</si>
  <si>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</si>
  <si>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</si>
  <si>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</si>
  <si>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</si>
  <si>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</si>
  <si>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</si>
  <si>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</si>
  <si>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</si>
  <si>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</si>
  <si>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</si>
  <si>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</si>
  <si>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</si>
  <si>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</si>
  <si>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</si>
  <si>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</si>
  <si>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</si>
  <si>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</si>
  <si>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</si>
  <si>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</si>
  <si>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</si>
  <si>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</si>
  <si>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</si>
  <si>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</si>
  <si>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</si>
  <si>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</si>
  <si>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</si>
  <si>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</si>
  <si>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</si>
  <si>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</si>
  <si>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</si>
  <si>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</si>
  <si>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</si>
  <si>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</si>
  <si>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</si>
  <si>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</si>
  <si>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</si>
  <si>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</si>
  <si>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</si>
  <si>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</si>
  <si>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</si>
  <si>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</si>
  <si>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</si>
  <si>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</si>
  <si>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</si>
  <si>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</si>
  <si>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</si>
  <si>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</si>
  <si>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</si>
  <si>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</si>
  <si>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</si>
  <si>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</si>
  <si>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</si>
  <si>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</si>
  <si>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</si>
  <si>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</si>
  <si>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</si>
  <si>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</si>
  <si>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</si>
  <si>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</si>
  <si>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</si>
  <si>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</si>
  <si>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</si>
  <si>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</si>
  <si>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</si>
  <si>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</si>
  <si>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</si>
  <si>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</si>
  <si>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</si>
  <si>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</si>
  <si>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</si>
  <si>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</si>
  <si>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</si>
  <si>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</si>
  <si>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</si>
  <si>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</si>
  <si>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</si>
  <si>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</si>
  <si>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</si>
  <si>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</si>
  <si>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</si>
  <si>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</si>
  <si>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</si>
  <si>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</si>
  <si>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</si>
  <si>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</si>
  <si>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</si>
  <si>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</si>
  <si>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</si>
  <si>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</si>
  <si>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</si>
  <si>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</si>
  <si>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</si>
  <si>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</si>
  <si>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</si>
  <si>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</si>
  <si>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</si>
  <si>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</si>
  <si>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</si>
  <si>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</si>
  <si>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</si>
  <si>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</si>
  <si>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</si>
  <si>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</si>
  <si>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</si>
  <si>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</si>
  <si>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</si>
  <si>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</si>
  <si>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</si>
  <si>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</si>
  <si>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</si>
  <si>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</si>
  <si>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</si>
  <si>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</si>
  <si>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</si>
  <si>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TRNAVA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</si>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</sst>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955411.28999999992</v>
      </c>
      <c r="D2" s="7">
        <f>'PR-RAS'!E6</f>
        <v>1377922.8099999998</v>
      </c>
      <c r="E2" s="7">
        <v>0</v>
      </c>
      <c r="F2" s="7">
        <v>0</v>
      </c>
      <c r="G2" s="8">
        <f t="shared" ref="G2:G274" si="0">(B2/1000)*(C2*1+D2*2)</f>
        <v>3711.2569099999996</v>
      </c>
      <c r="H2" s="8">
        <f t="shared" ref="H2:H274" si="1">ABS(C2-ROUND(C2,0))+ABS(D2-ROUND(D2,0))</f>
        <v>0.48000000009778887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198678.83</v>
      </c>
      <c r="D3" s="2">
        <f>'PR-RAS'!E7</f>
        <v>217121.34999999998</v>
      </c>
      <c r="E3" s="2">
        <v>0</v>
      </c>
      <c r="F3" s="2">
        <v>0</v>
      </c>
      <c r="G3" s="3">
        <f t="shared" si="0"/>
        <v>1265.8430599999999</v>
      </c>
      <c r="H3" s="3">
        <f t="shared" si="1"/>
        <v>0.51999999998952262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179739.06</v>
      </c>
      <c r="D4" s="2">
        <f>'PR-RAS'!E8</f>
        <v>200132.37</v>
      </c>
      <c r="E4" s="2">
        <v>0</v>
      </c>
      <c r="F4" s="2">
        <v>0</v>
      </c>
      <c r="G4" s="3">
        <f t="shared" si="0"/>
        <v>1740.0114000000001</v>
      </c>
      <c r="H4" s="3">
        <f t="shared" si="1"/>
        <v>0.42999999999301508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179739.06</v>
      </c>
      <c r="D5" s="2">
        <f>'PR-RAS'!E9</f>
        <v>200132.37</v>
      </c>
      <c r="E5" s="2">
        <v>0</v>
      </c>
      <c r="F5" s="2">
        <v>0</v>
      </c>
      <c r="G5" s="3">
        <f t="shared" si="0"/>
        <v>2320.0152000000003</v>
      </c>
      <c r="H5" s="3">
        <f t="shared" si="1"/>
        <v>0.42999999999301508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17410.440000000002</v>
      </c>
      <c r="D19" s="2">
        <f>'PR-RAS'!E23</f>
        <v>15904.15</v>
      </c>
      <c r="E19" s="2">
        <v>0</v>
      </c>
      <c r="F19" s="2">
        <v>0</v>
      </c>
      <c r="G19" s="3">
        <f t="shared" si="0"/>
        <v>885.93732</v>
      </c>
      <c r="H19" s="3">
        <f t="shared" si="1"/>
        <v>0.59000000000196451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3820.25</v>
      </c>
      <c r="D20" s="2">
        <f>'PR-RAS'!E24</f>
        <v>2139.08</v>
      </c>
      <c r="E20" s="2">
        <v>0</v>
      </c>
      <c r="F20" s="2">
        <v>0</v>
      </c>
      <c r="G20" s="3">
        <f t="shared" si="0"/>
        <v>153.86978999999999</v>
      </c>
      <c r="H20" s="3">
        <f t="shared" si="1"/>
        <v>0.32999999999992724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13590.19</v>
      </c>
      <c r="D23" s="2">
        <f>'PR-RAS'!E27</f>
        <v>13765.07</v>
      </c>
      <c r="E23" s="2">
        <v>0</v>
      </c>
      <c r="F23" s="2">
        <v>0</v>
      </c>
      <c r="G23" s="3">
        <f t="shared" si="0"/>
        <v>904.64725999999996</v>
      </c>
      <c r="H23" s="3">
        <f t="shared" si="1"/>
        <v>0.26000000000021828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1529.33</v>
      </c>
      <c r="D25" s="2">
        <f>'PR-RAS'!E29</f>
        <v>1084.83</v>
      </c>
      <c r="E25" s="2">
        <v>0</v>
      </c>
      <c r="F25" s="2">
        <v>0</v>
      </c>
      <c r="G25" s="3">
        <f t="shared" si="0"/>
        <v>88.775759999999991</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1529.33</v>
      </c>
      <c r="D27" s="2">
        <f>'PR-RAS'!E31</f>
        <v>1084.83</v>
      </c>
      <c r="E27" s="2">
        <v>0</v>
      </c>
      <c r="F27" s="2">
        <v>0</v>
      </c>
      <c r="G27" s="3">
        <f t="shared" si="0"/>
        <v>96.173739999999995</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694978.68</v>
      </c>
      <c r="D45" s="2">
        <f>'PR-RAS'!E49</f>
        <v>1089746.67</v>
      </c>
      <c r="E45" s="2">
        <v>0</v>
      </c>
      <c r="F45" s="2">
        <v>0</v>
      </c>
      <c r="G45" s="3">
        <f t="shared" si="0"/>
        <v>126476.76887999999</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521212.9</v>
      </c>
      <c r="D54" s="2">
        <f>'PR-RAS'!E58</f>
        <v>427004.32</v>
      </c>
      <c r="E54" s="2">
        <v>0</v>
      </c>
      <c r="F54" s="2">
        <v>0</v>
      </c>
      <c r="G54" s="3">
        <f t="shared" si="0"/>
        <v>72886.741620000001</v>
      </c>
      <c r="H54" s="3">
        <f t="shared" si="1"/>
        <v>0.41999999998370185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337812.9</v>
      </c>
      <c r="D55" s="2">
        <f>'PR-RAS'!E59</f>
        <v>6344.32</v>
      </c>
      <c r="E55" s="2">
        <v>0</v>
      </c>
      <c r="F55" s="2">
        <v>0</v>
      </c>
      <c r="G55" s="3">
        <f t="shared" si="0"/>
        <v>18927.083160000002</v>
      </c>
      <c r="H55" s="3">
        <f t="shared" si="1"/>
        <v>0.4199999999764259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183400</v>
      </c>
      <c r="D56" s="2">
        <f>'PR-RAS'!E60</f>
        <v>420660</v>
      </c>
      <c r="E56" s="2">
        <v>0</v>
      </c>
      <c r="F56" s="2">
        <v>0</v>
      </c>
      <c r="G56" s="3">
        <f t="shared" si="0"/>
        <v>56359.6</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53366.42</v>
      </c>
      <c r="D57" s="2">
        <f>'PR-RAS'!E61</f>
        <v>51809.5</v>
      </c>
      <c r="E57" s="2">
        <v>0</v>
      </c>
      <c r="F57" s="2">
        <v>0</v>
      </c>
      <c r="G57" s="3">
        <f t="shared" si="0"/>
        <v>8791.1835199999987</v>
      </c>
      <c r="H57" s="3">
        <f t="shared" si="1"/>
        <v>0.91999999999825377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53366.42</v>
      </c>
      <c r="D59" s="2">
        <f>'PR-RAS'!E63</f>
        <v>51809.5</v>
      </c>
      <c r="E59" s="2">
        <v>0</v>
      </c>
      <c r="F59" s="2">
        <v>0</v>
      </c>
      <c r="G59" s="3">
        <f t="shared" si="0"/>
        <v>9105.1543599999986</v>
      </c>
      <c r="H59" s="3">
        <f t="shared" si="1"/>
        <v>0.91999999999825377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364123.6</v>
      </c>
      <c r="E60" s="2">
        <v>0</v>
      </c>
      <c r="F60" s="2">
        <v>0</v>
      </c>
      <c r="G60" s="3">
        <f t="shared" si="0"/>
        <v>42966.584799999997</v>
      </c>
      <c r="H60" s="3">
        <f t="shared" si="1"/>
        <v>0.40000000002328306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364123.6</v>
      </c>
      <c r="E63" s="2">
        <v>0</v>
      </c>
      <c r="F63" s="2">
        <v>0</v>
      </c>
      <c r="G63" s="3">
        <f>(B63/1000)*(C63*1+D63*2)</f>
        <v>45151.326399999998</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120399.36</v>
      </c>
      <c r="D70" s="2">
        <f>'PR-RAS'!E74</f>
        <v>246809.25</v>
      </c>
      <c r="E70" s="2">
        <v>0</v>
      </c>
      <c r="F70" s="2">
        <v>0</v>
      </c>
      <c r="G70" s="3">
        <f t="shared" si="0"/>
        <v>42367.232340000002</v>
      </c>
      <c r="H70" s="3">
        <f t="shared" si="1"/>
        <v>0.61000000000058208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120399.36</v>
      </c>
      <c r="D71" s="2">
        <f>'PR-RAS'!E75</f>
        <v>174915.9</v>
      </c>
      <c r="E71" s="2">
        <v>0</v>
      </c>
      <c r="F71" s="2">
        <v>0</v>
      </c>
      <c r="G71" s="3">
        <f t="shared" si="0"/>
        <v>32916.181199999999</v>
      </c>
      <c r="H71" s="3">
        <f t="shared" si="1"/>
        <v>0.46000000000640284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71893.350000000006</v>
      </c>
      <c r="E72" s="2">
        <v>0</v>
      </c>
      <c r="F72" s="2">
        <v>0</v>
      </c>
      <c r="G72" s="3">
        <f t="shared" si="0"/>
        <v>10208.8557</v>
      </c>
      <c r="H72" s="3">
        <f t="shared" si="1"/>
        <v>0.35000000000582077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17684.849999999999</v>
      </c>
      <c r="D78" s="2">
        <f>'PR-RAS'!E82</f>
        <v>19847.900000000001</v>
      </c>
      <c r="E78" s="2">
        <v>0</v>
      </c>
      <c r="F78" s="2">
        <v>0</v>
      </c>
      <c r="G78" s="3">
        <f t="shared" si="0"/>
        <v>4418.31005</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8.68</v>
      </c>
      <c r="D79" s="2">
        <f>'PR-RAS'!E83</f>
        <v>12.96</v>
      </c>
      <c r="E79" s="2">
        <v>0</v>
      </c>
      <c r="F79" s="2">
        <v>0</v>
      </c>
      <c r="G79" s="3">
        <f t="shared" si="0"/>
        <v>2.6988000000000003</v>
      </c>
      <c r="H79" s="3">
        <f t="shared" si="1"/>
        <v>0.35999999999999943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8.68</v>
      </c>
      <c r="D81" s="2">
        <f>'PR-RAS'!E85</f>
        <v>12.96</v>
      </c>
      <c r="E81" s="2">
        <v>0</v>
      </c>
      <c r="F81" s="2">
        <v>0</v>
      </c>
      <c r="G81" s="3">
        <f t="shared" si="0"/>
        <v>2.7680000000000002</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17676.169999999998</v>
      </c>
      <c r="D87" s="2">
        <f>'PR-RAS'!E91</f>
        <v>19834.940000000002</v>
      </c>
      <c r="E87" s="2">
        <v>0</v>
      </c>
      <c r="F87" s="2">
        <v>0</v>
      </c>
      <c r="G87" s="3">
        <f t="shared" si="0"/>
        <v>4931.7602999999999</v>
      </c>
      <c r="H87" s="3">
        <f t="shared" si="1"/>
        <v>0.22999999999592546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518.47</v>
      </c>
      <c r="E88" s="2">
        <v>0</v>
      </c>
      <c r="F88" s="2">
        <v>0</v>
      </c>
      <c r="G88" s="3">
        <f t="shared" si="0"/>
        <v>90.21378</v>
      </c>
      <c r="H88" s="3">
        <f t="shared" si="1"/>
        <v>0.47000000000002728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17206.66</v>
      </c>
      <c r="D89" s="2">
        <f>'PR-RAS'!E93</f>
        <v>19316.47</v>
      </c>
      <c r="E89" s="2">
        <v>0</v>
      </c>
      <c r="F89" s="2">
        <v>0</v>
      </c>
      <c r="G89" s="3">
        <f t="shared" si="0"/>
        <v>4913.8847999999998</v>
      </c>
      <c r="H89" s="3">
        <f t="shared" si="1"/>
        <v>0.81000000000130967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469.51</v>
      </c>
      <c r="D93" s="2">
        <f>'PR-RAS'!E97</f>
        <v>0</v>
      </c>
      <c r="E93" s="2">
        <v>0</v>
      </c>
      <c r="F93" s="2">
        <v>0</v>
      </c>
      <c r="G93" s="3">
        <f t="shared" si="0"/>
        <v>43.194919999999996</v>
      </c>
      <c r="H93" s="3">
        <f t="shared" si="1"/>
        <v>0.49000000000000909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44056.98</v>
      </c>
      <c r="D102" s="2">
        <f>'PR-RAS'!E106</f>
        <v>51074.159999999996</v>
      </c>
      <c r="E102" s="2">
        <v>0</v>
      </c>
      <c r="F102" s="2">
        <v>0</v>
      </c>
      <c r="G102" s="3">
        <f t="shared" si="0"/>
        <v>14766.7353</v>
      </c>
      <c r="H102" s="3">
        <f t="shared" si="1"/>
        <v>0.17999999999301508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5125.72</v>
      </c>
      <c r="D103" s="2">
        <f>'PR-RAS'!E107</f>
        <v>5467.18</v>
      </c>
      <c r="E103" s="2">
        <v>0</v>
      </c>
      <c r="F103" s="2">
        <v>0</v>
      </c>
      <c r="G103" s="3">
        <f t="shared" si="0"/>
        <v>1638.12816</v>
      </c>
      <c r="H103" s="3">
        <f t="shared" si="1"/>
        <v>0.46000000000003638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5125.72</v>
      </c>
      <c r="D105" s="2">
        <f>'PR-RAS'!E109</f>
        <v>5467.18</v>
      </c>
      <c r="E105" s="2">
        <v>0</v>
      </c>
      <c r="F105" s="2">
        <v>0</v>
      </c>
      <c r="G105" s="3">
        <f t="shared" si="0"/>
        <v>1670.2483200000001</v>
      </c>
      <c r="H105" s="3">
        <f t="shared" si="1"/>
        <v>0.46000000000003638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23286.100000000002</v>
      </c>
      <c r="D108" s="2">
        <f>'PR-RAS'!E112</f>
        <v>31808.49</v>
      </c>
      <c r="E108" s="2">
        <v>0</v>
      </c>
      <c r="F108" s="2">
        <v>0</v>
      </c>
      <c r="G108" s="3">
        <f t="shared" si="0"/>
        <v>9298.6295599999994</v>
      </c>
      <c r="H108" s="3">
        <f t="shared" si="1"/>
        <v>0.5900000000037835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38.97</v>
      </c>
      <c r="D110" s="2">
        <f>'PR-RAS'!E114</f>
        <v>0</v>
      </c>
      <c r="E110" s="2">
        <v>0</v>
      </c>
      <c r="F110" s="2">
        <v>0</v>
      </c>
      <c r="G110" s="3">
        <f t="shared" si="0"/>
        <v>4.2477299999999998</v>
      </c>
      <c r="H110" s="3">
        <f t="shared" si="1"/>
        <v>3.0000000000001137E-2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16497.13</v>
      </c>
      <c r="D111" s="2">
        <f>'PR-RAS'!E115</f>
        <v>31808.49</v>
      </c>
      <c r="E111" s="2">
        <v>0</v>
      </c>
      <c r="F111" s="2">
        <v>0</v>
      </c>
      <c r="G111" s="3">
        <f t="shared" si="0"/>
        <v>8812.5521000000008</v>
      </c>
      <c r="H111" s="3">
        <f t="shared" si="1"/>
        <v>0.62000000000261934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6750</v>
      </c>
      <c r="D113" s="2">
        <f>'PR-RAS'!E117</f>
        <v>0</v>
      </c>
      <c r="E113" s="2">
        <v>0</v>
      </c>
      <c r="F113" s="2">
        <v>0</v>
      </c>
      <c r="G113" s="3">
        <f t="shared" si="0"/>
        <v>756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15645.16</v>
      </c>
      <c r="D116" s="2">
        <f>'PR-RAS'!E120</f>
        <v>13798.49</v>
      </c>
      <c r="E116" s="2">
        <v>0</v>
      </c>
      <c r="F116" s="2">
        <v>0</v>
      </c>
      <c r="G116" s="3">
        <f t="shared" si="0"/>
        <v>4972.8460999999998</v>
      </c>
      <c r="H116" s="3">
        <f t="shared" si="1"/>
        <v>0.6499999999996362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15645.16</v>
      </c>
      <c r="D118" s="2">
        <f>'PR-RAS'!E122</f>
        <v>13798.49</v>
      </c>
      <c r="E118" s="2">
        <v>0</v>
      </c>
      <c r="F118" s="2">
        <v>0</v>
      </c>
      <c r="G118" s="3">
        <f t="shared" si="0"/>
        <v>5059.3303800000003</v>
      </c>
      <c r="H118" s="3">
        <f t="shared" si="1"/>
        <v>0.6499999999996362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11.95</v>
      </c>
      <c r="D136" s="2">
        <f>'PR-RAS'!E140</f>
        <v>132.72999999999999</v>
      </c>
      <c r="E136" s="2">
        <v>0</v>
      </c>
      <c r="F136" s="2">
        <v>0</v>
      </c>
      <c r="G136" s="3">
        <f t="shared" si="0"/>
        <v>37.45035</v>
      </c>
      <c r="H136" s="3">
        <f t="shared" si="1"/>
        <v>0.32000000000001094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11.95</v>
      </c>
      <c r="D137" s="2">
        <f>'PR-RAS'!E141</f>
        <v>132.72999999999999</v>
      </c>
      <c r="E137" s="2">
        <v>0</v>
      </c>
      <c r="F137" s="2">
        <v>0</v>
      </c>
      <c r="G137" s="3">
        <f t="shared" si="0"/>
        <v>37.727759999999996</v>
      </c>
      <c r="H137" s="3">
        <f t="shared" si="1"/>
        <v>0.32000000000001094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11.95</v>
      </c>
      <c r="D146" s="2">
        <f>'PR-RAS'!E150</f>
        <v>132.72999999999999</v>
      </c>
      <c r="E146" s="2">
        <v>0</v>
      </c>
      <c r="F146" s="2">
        <v>0</v>
      </c>
      <c r="G146" s="3">
        <f t="shared" si="0"/>
        <v>40.22444999999999</v>
      </c>
      <c r="H146" s="3">
        <f t="shared" si="1"/>
        <v>0.32000000000001094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551365.33000000007</v>
      </c>
      <c r="D148" s="2">
        <f>'PR-RAS'!E152</f>
        <v>679980.59000000008</v>
      </c>
      <c r="E148" s="2">
        <v>0</v>
      </c>
      <c r="F148" s="2">
        <v>0</v>
      </c>
      <c r="G148" s="3">
        <f t="shared" si="0"/>
        <v>280964.99697000004</v>
      </c>
      <c r="H148" s="3">
        <f t="shared" si="1"/>
        <v>0.73999999999068677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137111.71</v>
      </c>
      <c r="D149" s="2">
        <f>'PR-RAS'!E153</f>
        <v>222718.87</v>
      </c>
      <c r="E149" s="2">
        <v>0</v>
      </c>
      <c r="F149" s="2">
        <v>0</v>
      </c>
      <c r="G149" s="3">
        <f t="shared" si="0"/>
        <v>86217.318599999984</v>
      </c>
      <c r="H149" s="3">
        <f t="shared" si="1"/>
        <v>0.42000000001280569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116147.4</v>
      </c>
      <c r="D150" s="2">
        <f>'PR-RAS'!E154</f>
        <v>188646.2</v>
      </c>
      <c r="E150" s="2">
        <v>0</v>
      </c>
      <c r="F150" s="2">
        <v>0</v>
      </c>
      <c r="G150" s="3">
        <f t="shared" si="0"/>
        <v>73522.530200000008</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116147.4</v>
      </c>
      <c r="D151" s="2">
        <f>'PR-RAS'!E155</f>
        <v>188646.2</v>
      </c>
      <c r="E151" s="2">
        <v>0</v>
      </c>
      <c r="F151" s="2">
        <v>0</v>
      </c>
      <c r="G151" s="3">
        <f t="shared" si="0"/>
        <v>74015.97</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1800</v>
      </c>
      <c r="D155" s="2">
        <f>'PR-RAS'!E159</f>
        <v>2900</v>
      </c>
      <c r="E155" s="2">
        <v>0</v>
      </c>
      <c r="F155" s="2">
        <v>0</v>
      </c>
      <c r="G155" s="3">
        <f t="shared" si="0"/>
        <v>1170.4000000000001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19164.310000000001</v>
      </c>
      <c r="D156" s="2">
        <f>'PR-RAS'!E160</f>
        <v>31172.67</v>
      </c>
      <c r="E156" s="2">
        <v>0</v>
      </c>
      <c r="F156" s="2">
        <v>0</v>
      </c>
      <c r="G156" s="3">
        <f t="shared" si="0"/>
        <v>12633.995749999998</v>
      </c>
      <c r="H156" s="3">
        <f t="shared" si="1"/>
        <v>0.6400000000030559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19164.310000000001</v>
      </c>
      <c r="D158" s="2">
        <f>'PR-RAS'!E162</f>
        <v>31172.67</v>
      </c>
      <c r="E158" s="2">
        <v>0</v>
      </c>
      <c r="F158" s="2">
        <v>0</v>
      </c>
      <c r="G158" s="3">
        <f t="shared" si="0"/>
        <v>12797.01505</v>
      </c>
      <c r="H158" s="3">
        <f t="shared" si="1"/>
        <v>0.6400000000030559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279297.95</v>
      </c>
      <c r="D160" s="2">
        <f>'PR-RAS'!E164</f>
        <v>301926.18</v>
      </c>
      <c r="E160" s="2">
        <v>0</v>
      </c>
      <c r="F160" s="2">
        <v>0</v>
      </c>
      <c r="G160" s="3">
        <f t="shared" si="0"/>
        <v>140420.89929</v>
      </c>
      <c r="H160" s="3">
        <f t="shared" si="1"/>
        <v>0.22999999998137355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4921.75</v>
      </c>
      <c r="D161" s="2">
        <f>'PR-RAS'!E165</f>
        <v>5064</v>
      </c>
      <c r="E161" s="2">
        <v>0</v>
      </c>
      <c r="F161" s="2">
        <v>0</v>
      </c>
      <c r="G161" s="3">
        <f t="shared" si="0"/>
        <v>2407.96</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3775.5</v>
      </c>
      <c r="D162" s="2">
        <f>'PR-RAS'!E166</f>
        <v>4574</v>
      </c>
      <c r="E162" s="2">
        <v>0</v>
      </c>
      <c r="F162" s="2">
        <v>0</v>
      </c>
      <c r="G162" s="3">
        <f t="shared" si="0"/>
        <v>2080.6835000000001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560</v>
      </c>
      <c r="D163" s="2">
        <f>'PR-RAS'!E167</f>
        <v>490</v>
      </c>
      <c r="E163" s="2">
        <v>0</v>
      </c>
      <c r="F163" s="2">
        <v>0</v>
      </c>
      <c r="G163" s="3">
        <f t="shared" si="0"/>
        <v>249.48000000000002</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586.25</v>
      </c>
      <c r="D164" s="2">
        <f>'PR-RAS'!E168</f>
        <v>0</v>
      </c>
      <c r="E164" s="2">
        <v>0</v>
      </c>
      <c r="F164" s="2">
        <v>0</v>
      </c>
      <c r="G164" s="3">
        <f t="shared" si="0"/>
        <v>95.558750000000003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25998.769999999997</v>
      </c>
      <c r="D166" s="2">
        <f>'PR-RAS'!E170</f>
        <v>33634.839999999997</v>
      </c>
      <c r="E166" s="2">
        <v>0</v>
      </c>
      <c r="F166" s="2">
        <v>0</v>
      </c>
      <c r="G166" s="3">
        <f t="shared" si="0"/>
        <v>15389.294249999997</v>
      </c>
      <c r="H166" s="3">
        <f t="shared" si="1"/>
        <v>0.39000000000669388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5975.44</v>
      </c>
      <c r="D167" s="2">
        <f>'PR-RAS'!E171</f>
        <v>9643.27</v>
      </c>
      <c r="E167" s="2">
        <v>0</v>
      </c>
      <c r="F167" s="2">
        <v>0</v>
      </c>
      <c r="G167" s="3">
        <f t="shared" si="0"/>
        <v>4193.4886800000004</v>
      </c>
      <c r="H167" s="3">
        <f t="shared" si="1"/>
        <v>0.71000000000003638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18224.91</v>
      </c>
      <c r="D169" s="2">
        <f>'PR-RAS'!E173</f>
        <v>23744.07</v>
      </c>
      <c r="E169" s="2">
        <v>0</v>
      </c>
      <c r="F169" s="2">
        <v>0</v>
      </c>
      <c r="G169" s="3">
        <f t="shared" si="0"/>
        <v>11039.7924</v>
      </c>
      <c r="H169" s="3">
        <f t="shared" si="1"/>
        <v>0.15999999999985448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1798.42</v>
      </c>
      <c r="D171" s="2">
        <f>'PR-RAS'!E175</f>
        <v>247.5</v>
      </c>
      <c r="E171" s="2">
        <v>0</v>
      </c>
      <c r="F171" s="2">
        <v>0</v>
      </c>
      <c r="G171" s="3">
        <f t="shared" si="0"/>
        <v>389.88140000000004</v>
      </c>
      <c r="H171" s="3">
        <f t="shared" si="1"/>
        <v>0.92000000000007276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217852.52000000002</v>
      </c>
      <c r="D174" s="2">
        <f>'PR-RAS'!E178</f>
        <v>203958.71</v>
      </c>
      <c r="E174" s="2">
        <v>0</v>
      </c>
      <c r="F174" s="2">
        <v>0</v>
      </c>
      <c r="G174" s="3">
        <f t="shared" si="0"/>
        <v>108258.19961999998</v>
      </c>
      <c r="H174" s="3">
        <f t="shared" si="1"/>
        <v>0.76999999998952262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2202.9899999999998</v>
      </c>
      <c r="D175" s="2">
        <f>'PR-RAS'!E179</f>
        <v>2876.19</v>
      </c>
      <c r="E175" s="2">
        <v>0</v>
      </c>
      <c r="F175" s="2">
        <v>0</v>
      </c>
      <c r="G175" s="3">
        <f t="shared" si="0"/>
        <v>1384.2343799999999</v>
      </c>
      <c r="H175" s="3">
        <f t="shared" si="1"/>
        <v>0.20000000000027285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75338.34</v>
      </c>
      <c r="D176" s="2">
        <f>'PR-RAS'!E180</f>
        <v>69377.929999999993</v>
      </c>
      <c r="E176" s="2">
        <v>0</v>
      </c>
      <c r="F176" s="2">
        <v>0</v>
      </c>
      <c r="G176" s="3">
        <f t="shared" si="0"/>
        <v>37466.484999999993</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19131.66</v>
      </c>
      <c r="D177" s="2">
        <f>'PR-RAS'!E181</f>
        <v>15992.71</v>
      </c>
      <c r="E177" s="2">
        <v>0</v>
      </c>
      <c r="F177" s="2">
        <v>0</v>
      </c>
      <c r="G177" s="3">
        <f t="shared" si="0"/>
        <v>8996.6060799999996</v>
      </c>
      <c r="H177" s="3">
        <f t="shared" si="1"/>
        <v>0.63000000000101863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58604.39</v>
      </c>
      <c r="D178" s="2">
        <f>'PR-RAS'!E182</f>
        <v>50491.95</v>
      </c>
      <c r="E178" s="2">
        <v>0</v>
      </c>
      <c r="F178" s="2">
        <v>0</v>
      </c>
      <c r="G178" s="3">
        <f t="shared" si="0"/>
        <v>28247.127329999996</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5047.28</v>
      </c>
      <c r="D180" s="2">
        <f>'PR-RAS'!E184</f>
        <v>374.03</v>
      </c>
      <c r="E180" s="2">
        <v>0</v>
      </c>
      <c r="F180" s="2">
        <v>0</v>
      </c>
      <c r="G180" s="3">
        <f t="shared" si="0"/>
        <v>1037.3658599999999</v>
      </c>
      <c r="H180" s="3">
        <f t="shared" si="1"/>
        <v>0.30999999999971806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37375.480000000003</v>
      </c>
      <c r="D181" s="2">
        <f>'PR-RAS'!E185</f>
        <v>45796.04</v>
      </c>
      <c r="E181" s="2">
        <v>0</v>
      </c>
      <c r="F181" s="2">
        <v>0</v>
      </c>
      <c r="G181" s="3">
        <f t="shared" si="0"/>
        <v>23214.160799999998</v>
      </c>
      <c r="H181" s="3">
        <f t="shared" si="1"/>
        <v>0.52000000000407454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8604.32</v>
      </c>
      <c r="D182" s="2">
        <f>'PR-RAS'!E186</f>
        <v>7927.45</v>
      </c>
      <c r="E182" s="2">
        <v>0</v>
      </c>
      <c r="F182" s="2">
        <v>0</v>
      </c>
      <c r="G182" s="3">
        <f t="shared" si="0"/>
        <v>4427.1188199999997</v>
      </c>
      <c r="H182" s="3">
        <f t="shared" si="1"/>
        <v>0.76999999999952706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11548.06</v>
      </c>
      <c r="D183" s="2">
        <f>'PR-RAS'!E187</f>
        <v>11122.41</v>
      </c>
      <c r="E183" s="2">
        <v>0</v>
      </c>
      <c r="F183" s="2">
        <v>0</v>
      </c>
      <c r="G183" s="3">
        <f t="shared" si="0"/>
        <v>6150.3041599999997</v>
      </c>
      <c r="H183" s="3">
        <f t="shared" si="1"/>
        <v>0.46999999999934516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30524.91</v>
      </c>
      <c r="D190" s="2">
        <f>'PR-RAS'!E194</f>
        <v>59268.63</v>
      </c>
      <c r="E190" s="2">
        <v>0</v>
      </c>
      <c r="F190" s="2">
        <v>0</v>
      </c>
      <c r="G190" s="3">
        <f t="shared" si="0"/>
        <v>28172.750129999997</v>
      </c>
      <c r="H190" s="3">
        <f t="shared" si="1"/>
        <v>0.46000000000276486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19227.66</v>
      </c>
      <c r="E191" s="2">
        <v>0</v>
      </c>
      <c r="F191" s="2">
        <v>0</v>
      </c>
      <c r="G191" s="3">
        <f t="shared" si="0"/>
        <v>7306.5108</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395.98</v>
      </c>
      <c r="D192" s="2">
        <f>'PR-RAS'!E196</f>
        <v>585</v>
      </c>
      <c r="E192" s="2">
        <v>0</v>
      </c>
      <c r="F192" s="2">
        <v>0</v>
      </c>
      <c r="G192" s="3">
        <f t="shared" si="0"/>
        <v>299.10218000000003</v>
      </c>
      <c r="H192" s="3">
        <f t="shared" si="1"/>
        <v>1.999999999998181E-2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7655.67</v>
      </c>
      <c r="D193" s="2">
        <f>'PR-RAS'!E197</f>
        <v>7581.21</v>
      </c>
      <c r="E193" s="2">
        <v>0</v>
      </c>
      <c r="F193" s="2">
        <v>0</v>
      </c>
      <c r="G193" s="3">
        <f t="shared" si="0"/>
        <v>4381.0732800000005</v>
      </c>
      <c r="H193" s="3">
        <f t="shared" si="1"/>
        <v>0.53999999999996362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1798.28</v>
      </c>
      <c r="D194" s="2">
        <f>'PR-RAS'!E198</f>
        <v>1798.28</v>
      </c>
      <c r="E194" s="2">
        <v>0</v>
      </c>
      <c r="F194" s="2">
        <v>0</v>
      </c>
      <c r="G194" s="3">
        <f t="shared" si="0"/>
        <v>1041.2041200000001</v>
      </c>
      <c r="H194" s="3">
        <f t="shared" si="1"/>
        <v>0.55999999999994543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20674.98</v>
      </c>
      <c r="D197" s="2">
        <f>'PR-RAS'!E201</f>
        <v>30076.48</v>
      </c>
      <c r="E197" s="2">
        <v>0</v>
      </c>
      <c r="F197" s="2">
        <v>0</v>
      </c>
      <c r="G197" s="3">
        <f t="shared" si="0"/>
        <v>15842.276240000001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10991.93</v>
      </c>
      <c r="D198" s="2">
        <f>'PR-RAS'!E202</f>
        <v>12225.869999999999</v>
      </c>
      <c r="E198" s="2">
        <v>0</v>
      </c>
      <c r="F198" s="2">
        <v>0</v>
      </c>
      <c r="G198" s="3">
        <f t="shared" si="0"/>
        <v>6982.4029899999996</v>
      </c>
      <c r="H198" s="3">
        <f t="shared" si="1"/>
        <v>0.2000000000007276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5237.8</v>
      </c>
      <c r="D204" s="2">
        <f>'PR-RAS'!E208</f>
        <v>5719.55</v>
      </c>
      <c r="E204" s="2">
        <v>0</v>
      </c>
      <c r="F204" s="2">
        <v>0</v>
      </c>
      <c r="G204" s="3">
        <f t="shared" si="0"/>
        <v>3385.4107000000004</v>
      </c>
      <c r="H204" s="3">
        <f t="shared" si="1"/>
        <v>0.6499999999996362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5237.8</v>
      </c>
      <c r="D207" s="2">
        <f>'PR-RAS'!E211</f>
        <v>5719.55</v>
      </c>
      <c r="E207" s="2">
        <v>0</v>
      </c>
      <c r="F207" s="2">
        <v>0</v>
      </c>
      <c r="G207" s="3">
        <f t="shared" si="0"/>
        <v>3435.4414000000002</v>
      </c>
      <c r="H207" s="3">
        <f t="shared" si="1"/>
        <v>0.6499999999996362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5754.1299999999992</v>
      </c>
      <c r="D212" s="2">
        <f>'PR-RAS'!E216</f>
        <v>6506.32</v>
      </c>
      <c r="E212" s="2">
        <v>0</v>
      </c>
      <c r="F212" s="2">
        <v>0</v>
      </c>
      <c r="G212" s="3">
        <f t="shared" si="0"/>
        <v>3959.7884699999991</v>
      </c>
      <c r="H212" s="3">
        <f t="shared" si="1"/>
        <v>0.44999999999890861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4324.3999999999996</v>
      </c>
      <c r="D213" s="2">
        <f>'PR-RAS'!E217</f>
        <v>5946.45</v>
      </c>
      <c r="E213" s="2">
        <v>0</v>
      </c>
      <c r="F213" s="2">
        <v>0</v>
      </c>
      <c r="G213" s="3">
        <f t="shared" si="0"/>
        <v>3438.0675999999999</v>
      </c>
      <c r="H213" s="3">
        <f t="shared" si="1"/>
        <v>0.8499999999994543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1429.73</v>
      </c>
      <c r="D216" s="2">
        <f>'PR-RAS'!E220</f>
        <v>559.87</v>
      </c>
      <c r="E216" s="2">
        <v>0</v>
      </c>
      <c r="F216" s="2">
        <v>0</v>
      </c>
      <c r="G216" s="3">
        <f t="shared" si="0"/>
        <v>548.13605000000007</v>
      </c>
      <c r="H216" s="3">
        <f t="shared" si="1"/>
        <v>0.39999999999997726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26600.9</v>
      </c>
      <c r="D226" s="2">
        <f>'PR-RAS'!E230</f>
        <v>40105.5</v>
      </c>
      <c r="E226" s="2">
        <v>0</v>
      </c>
      <c r="F226" s="2">
        <v>0</v>
      </c>
      <c r="G226" s="3">
        <f t="shared" si="0"/>
        <v>24032.677499999998</v>
      </c>
      <c r="H226" s="3">
        <f t="shared" si="1"/>
        <v>0.59999999999854481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17655.04</v>
      </c>
      <c r="D233" s="2">
        <f>'PR-RAS'!E237</f>
        <v>27040.99</v>
      </c>
      <c r="E233" s="2">
        <v>0</v>
      </c>
      <c r="F233" s="2">
        <v>0</v>
      </c>
      <c r="G233" s="3">
        <f t="shared" si="0"/>
        <v>16642.988640000003</v>
      </c>
      <c r="H233" s="3">
        <f t="shared" si="1"/>
        <v>4.9999999999272404E-2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17655.04</v>
      </c>
      <c r="D235" s="2">
        <f>'PR-RAS'!E239</f>
        <v>27040.99</v>
      </c>
      <c r="E235" s="2">
        <v>0</v>
      </c>
      <c r="F235" s="2">
        <v>0</v>
      </c>
      <c r="G235" s="3">
        <f t="shared" si="0"/>
        <v>16786.462680000001</v>
      </c>
      <c r="H235" s="3">
        <f t="shared" si="1"/>
        <v>4.9999999999272404E-2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8945.86</v>
      </c>
      <c r="D242" s="2">
        <f>'PR-RAS'!E246</f>
        <v>13064.51</v>
      </c>
      <c r="E242" s="2">
        <v>0</v>
      </c>
      <c r="F242" s="2">
        <v>0</v>
      </c>
      <c r="G242" s="3">
        <f t="shared" si="0"/>
        <v>8453.0460800000001</v>
      </c>
      <c r="H242" s="3">
        <f t="shared" si="1"/>
        <v>0.62999999999919964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8945.86</v>
      </c>
      <c r="D243" s="2">
        <f>'PR-RAS'!E247</f>
        <v>13064.51</v>
      </c>
      <c r="E243" s="2">
        <v>0</v>
      </c>
      <c r="F243" s="2">
        <v>0</v>
      </c>
      <c r="G243" s="3">
        <f t="shared" si="0"/>
        <v>8488.1209600000002</v>
      </c>
      <c r="H243" s="3">
        <f t="shared" si="1"/>
        <v>0.62999999999919964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41039.410000000003</v>
      </c>
      <c r="D258" s="2">
        <f>'PR-RAS'!E262</f>
        <v>38317.019999999997</v>
      </c>
      <c r="E258" s="2">
        <v>0</v>
      </c>
      <c r="F258" s="2">
        <v>0</v>
      </c>
      <c r="G258" s="3">
        <f t="shared" si="0"/>
        <v>30242.076649999999</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41039.410000000003</v>
      </c>
      <c r="D265" s="2">
        <f>'PR-RAS'!E269</f>
        <v>38317.019999999997</v>
      </c>
      <c r="E265" s="2">
        <v>0</v>
      </c>
      <c r="F265" s="2">
        <v>0</v>
      </c>
      <c r="G265" s="3">
        <f t="shared" si="0"/>
        <v>31065.790800000002</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32011</v>
      </c>
      <c r="D266" s="2">
        <f>'PR-RAS'!E270</f>
        <v>30624.16</v>
      </c>
      <c r="E266" s="2">
        <v>0</v>
      </c>
      <c r="F266" s="2">
        <v>0</v>
      </c>
      <c r="G266" s="3">
        <f t="shared" si="0"/>
        <v>24713.719800000003</v>
      </c>
      <c r="H266" s="3">
        <f t="shared" si="1"/>
        <v>0.15999999999985448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9028.41</v>
      </c>
      <c r="D267" s="2">
        <f>'PR-RAS'!E271</f>
        <v>7692.86</v>
      </c>
      <c r="E267" s="2">
        <v>0</v>
      </c>
      <c r="F267" s="2">
        <v>0</v>
      </c>
      <c r="G267" s="3">
        <f t="shared" si="0"/>
        <v>6494.1585799999993</v>
      </c>
      <c r="H267" s="3">
        <f t="shared" si="1"/>
        <v>0.5500000000001819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56323.43</v>
      </c>
      <c r="D269" s="2">
        <f>'PR-RAS'!E273</f>
        <v>64687.15</v>
      </c>
      <c r="E269" s="2">
        <v>0</v>
      </c>
      <c r="F269" s="2">
        <v>0</v>
      </c>
      <c r="G269" s="3">
        <f t="shared" si="0"/>
        <v>49766.991640000007</v>
      </c>
      <c r="H269" s="3">
        <f t="shared" si="1"/>
        <v>0.58000000000174623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53323.43</v>
      </c>
      <c r="D270" s="2">
        <f>'PR-RAS'!E274</f>
        <v>61687.15</v>
      </c>
      <c r="E270" s="2">
        <v>0</v>
      </c>
      <c r="F270" s="2">
        <v>0</v>
      </c>
      <c r="G270" s="3">
        <f t="shared" si="0"/>
        <v>47531.689370000007</v>
      </c>
      <c r="H270" s="3">
        <f t="shared" si="1"/>
        <v>0.58000000000174623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53323.43</v>
      </c>
      <c r="D271" s="2">
        <f>'PR-RAS'!E275</f>
        <v>61687.15</v>
      </c>
      <c r="E271" s="2">
        <v>0</v>
      </c>
      <c r="F271" s="2">
        <v>0</v>
      </c>
      <c r="G271" s="3">
        <f t="shared" si="0"/>
        <v>47708.387100000007</v>
      </c>
      <c r="H271" s="3">
        <f t="shared" si="1"/>
        <v>0.58000000000174623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3000</v>
      </c>
      <c r="D274" s="2">
        <f>'PR-RAS'!E278</f>
        <v>3000</v>
      </c>
      <c r="E274" s="2">
        <v>0</v>
      </c>
      <c r="F274" s="2">
        <v>0</v>
      </c>
      <c r="G274" s="3">
        <f t="shared" si="0"/>
        <v>2457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3000</v>
      </c>
      <c r="D275" s="2">
        <f>'PR-RAS'!E279</f>
        <v>3000</v>
      </c>
      <c r="E275" s="2">
        <v>0</v>
      </c>
      <c r="F275" s="2">
        <v>0</v>
      </c>
      <c r="G275" s="3">
        <f t="shared" ref="G275:G528" si="12">(B275/1000)*(C275*1+D275*2)</f>
        <v>2466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551365.33000000007</v>
      </c>
      <c r="D295" s="2">
        <f>'PR-RAS'!E299</f>
        <v>679980.59000000008</v>
      </c>
      <c r="E295" s="2">
        <v>0</v>
      </c>
      <c r="F295" s="2">
        <v>0</v>
      </c>
      <c r="G295" s="3">
        <f t="shared" si="12"/>
        <v>561929.99394000007</v>
      </c>
      <c r="H295" s="3">
        <f t="shared" si="13"/>
        <v>0.73999999999068677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404045.95999999985</v>
      </c>
      <c r="D296" s="2">
        <f>'PR-RAS'!E300</f>
        <v>697942.21999999974</v>
      </c>
      <c r="E296" s="2">
        <v>0</v>
      </c>
      <c r="F296" s="2">
        <v>0</v>
      </c>
      <c r="G296" s="3">
        <f t="shared" si="12"/>
        <v>530979.46799999976</v>
      </c>
      <c r="H296" s="3">
        <f t="shared" si="13"/>
        <v>0.2599999998928979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2053636.14</v>
      </c>
      <c r="D298" s="2">
        <f>'PR-RAS'!E302</f>
        <v>2127265.52</v>
      </c>
      <c r="E298" s="2">
        <v>0</v>
      </c>
      <c r="F298" s="2">
        <v>0</v>
      </c>
      <c r="G298" s="3">
        <f t="shared" si="12"/>
        <v>1873525.6524599998</v>
      </c>
      <c r="H298" s="3">
        <f t="shared" si="13"/>
        <v>0.61999999987892807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42331.79</v>
      </c>
      <c r="D300" s="2">
        <f>'PR-RAS'!E304</f>
        <v>57670.05</v>
      </c>
      <c r="E300" s="2">
        <v>0</v>
      </c>
      <c r="F300" s="2">
        <v>0</v>
      </c>
      <c r="G300" s="3">
        <f t="shared" si="12"/>
        <v>47143.895110000005</v>
      </c>
      <c r="H300" s="3">
        <f t="shared" si="13"/>
        <v>0.26000000000203727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616932.1100000001</v>
      </c>
      <c r="D355" s="2">
        <f>'PR-RAS'!E360</f>
        <v>635766.55000000005</v>
      </c>
      <c r="E355" s="2">
        <v>0</v>
      </c>
      <c r="F355" s="2">
        <v>0</v>
      </c>
      <c r="G355" s="3">
        <f t="shared" si="12"/>
        <v>668516.68434000004</v>
      </c>
      <c r="H355" s="3">
        <f t="shared" si="13"/>
        <v>0.56000000005587935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9875</v>
      </c>
      <c r="D356" s="2">
        <f>'PR-RAS'!E361</f>
        <v>28594.27</v>
      </c>
      <c r="E356" s="2">
        <v>0</v>
      </c>
      <c r="F356" s="2">
        <v>0</v>
      </c>
      <c r="G356" s="3">
        <f t="shared" si="12"/>
        <v>23807.556700000001</v>
      </c>
      <c r="H356" s="3">
        <f t="shared" si="13"/>
        <v>0.27000000000043656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348.02</v>
      </c>
      <c r="E357" s="2">
        <v>0</v>
      </c>
      <c r="F357" s="2">
        <v>0</v>
      </c>
      <c r="G357" s="3">
        <f t="shared" si="12"/>
        <v>247.79023999999998</v>
      </c>
      <c r="H357" s="3">
        <f t="shared" si="13"/>
        <v>1.999999999998181E-2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348.02</v>
      </c>
      <c r="E358" s="2">
        <v>0</v>
      </c>
      <c r="F358" s="2">
        <v>0</v>
      </c>
      <c r="G358" s="3">
        <f t="shared" si="12"/>
        <v>248.48627999999997</v>
      </c>
      <c r="H358" s="3">
        <f t="shared" si="13"/>
        <v>1.999999999998181E-2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9875</v>
      </c>
      <c r="D361" s="2">
        <f>'PR-RAS'!E366</f>
        <v>28246.25</v>
      </c>
      <c r="E361" s="2">
        <v>0</v>
      </c>
      <c r="F361" s="2">
        <v>0</v>
      </c>
      <c r="G361" s="3">
        <f t="shared" si="12"/>
        <v>23892.3</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9875</v>
      </c>
      <c r="D367" s="2">
        <f>'PR-RAS'!E372</f>
        <v>28246.25</v>
      </c>
      <c r="E367" s="2">
        <v>0</v>
      </c>
      <c r="F367" s="2">
        <v>0</v>
      </c>
      <c r="G367" s="3">
        <f t="shared" si="12"/>
        <v>24290.505000000001</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433691.17000000004</v>
      </c>
      <c r="D368" s="2">
        <f>'PR-RAS'!E373</f>
        <v>589586.92000000004</v>
      </c>
      <c r="E368" s="2">
        <v>0</v>
      </c>
      <c r="F368" s="2">
        <v>0</v>
      </c>
      <c r="G368" s="3">
        <f t="shared" si="12"/>
        <v>591921.45867000008</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364386.57</v>
      </c>
      <c r="D369" s="2">
        <f>'PR-RAS'!E374</f>
        <v>492091.43000000005</v>
      </c>
      <c r="E369" s="2">
        <v>0</v>
      </c>
      <c r="F369" s="2">
        <v>0</v>
      </c>
      <c r="G369" s="3">
        <f t="shared" si="12"/>
        <v>496273.55024000007</v>
      </c>
      <c r="H369" s="3">
        <f t="shared" si="13"/>
        <v>0.86000000004423782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50539.88</v>
      </c>
      <c r="D371" s="2">
        <f>'PR-RAS'!E376</f>
        <v>113890.8</v>
      </c>
      <c r="E371" s="2">
        <v>0</v>
      </c>
      <c r="F371" s="2">
        <v>0</v>
      </c>
      <c r="G371" s="3">
        <f t="shared" si="12"/>
        <v>102978.94759999998</v>
      </c>
      <c r="H371" s="3">
        <f t="shared" si="13"/>
        <v>0.31999999999970896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167366.23000000001</v>
      </c>
      <c r="D372" s="2">
        <f>'PR-RAS'!E377</f>
        <v>93507.48</v>
      </c>
      <c r="E372" s="2">
        <v>0</v>
      </c>
      <c r="F372" s="2">
        <v>0</v>
      </c>
      <c r="G372" s="3">
        <f t="shared" si="12"/>
        <v>131475.42149000001</v>
      </c>
      <c r="H372" s="3">
        <f t="shared" si="13"/>
        <v>0.71000000000640284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146480.46</v>
      </c>
      <c r="D373" s="2">
        <f>'PR-RAS'!E378</f>
        <v>284693.15000000002</v>
      </c>
      <c r="E373" s="2">
        <v>0</v>
      </c>
      <c r="F373" s="2">
        <v>0</v>
      </c>
      <c r="G373" s="3">
        <f t="shared" si="12"/>
        <v>266302.43472000002</v>
      </c>
      <c r="H373" s="3">
        <f t="shared" si="13"/>
        <v>0.61000000001513399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66492.100000000006</v>
      </c>
      <c r="D374" s="2">
        <f>'PR-RAS'!E379</f>
        <v>72686.73000000001</v>
      </c>
      <c r="E374" s="2">
        <v>0</v>
      </c>
      <c r="F374" s="2">
        <v>0</v>
      </c>
      <c r="G374" s="3">
        <f t="shared" si="12"/>
        <v>79025.85388000001</v>
      </c>
      <c r="H374" s="3">
        <f t="shared" si="13"/>
        <v>0.36999999999534339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12504.2</v>
      </c>
      <c r="D375" s="2">
        <f>'PR-RAS'!E380</f>
        <v>303.67</v>
      </c>
      <c r="E375" s="2">
        <v>0</v>
      </c>
      <c r="F375" s="2">
        <v>0</v>
      </c>
      <c r="G375" s="3">
        <f t="shared" si="12"/>
        <v>4903.7159600000005</v>
      </c>
      <c r="H375" s="3">
        <f t="shared" si="13"/>
        <v>0.53000000000071168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549</v>
      </c>
      <c r="D376" s="2">
        <f>'PR-RAS'!E381</f>
        <v>869</v>
      </c>
      <c r="E376" s="2">
        <v>0</v>
      </c>
      <c r="F376" s="2">
        <v>0</v>
      </c>
      <c r="G376" s="3">
        <f t="shared" si="12"/>
        <v>857.625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1188.6500000000001</v>
      </c>
      <c r="D377" s="2">
        <f>'PR-RAS'!E382</f>
        <v>848.4</v>
      </c>
      <c r="E377" s="2">
        <v>0</v>
      </c>
      <c r="F377" s="2">
        <v>0</v>
      </c>
      <c r="G377" s="3">
        <f t="shared" si="12"/>
        <v>1084.9292</v>
      </c>
      <c r="H377" s="3">
        <f t="shared" si="13"/>
        <v>0.74999999999988631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52250.25</v>
      </c>
      <c r="D381" s="2">
        <f>'PR-RAS'!E386</f>
        <v>70665.66</v>
      </c>
      <c r="E381" s="2">
        <v>0</v>
      </c>
      <c r="F381" s="2">
        <v>0</v>
      </c>
      <c r="G381" s="3">
        <f t="shared" si="12"/>
        <v>73560.996599999999</v>
      </c>
      <c r="H381" s="3">
        <f t="shared" si="13"/>
        <v>0.58999999999650754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1121.26</v>
      </c>
      <c r="E388" s="2">
        <v>0</v>
      </c>
      <c r="F388" s="2">
        <v>0</v>
      </c>
      <c r="G388" s="3">
        <f t="shared" si="12"/>
        <v>867.85523999999998</v>
      </c>
      <c r="H388" s="3">
        <f t="shared" si="13"/>
        <v>0.25999999999999091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1121.26</v>
      </c>
      <c r="E389" s="2">
        <v>0</v>
      </c>
      <c r="F389" s="2">
        <v>0</v>
      </c>
      <c r="G389" s="3">
        <f t="shared" si="12"/>
        <v>870.09775999999999</v>
      </c>
      <c r="H389" s="3">
        <f t="shared" si="13"/>
        <v>0.25999999999999091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2812.5</v>
      </c>
      <c r="D396" s="2">
        <f>'PR-RAS'!E401</f>
        <v>23687.5</v>
      </c>
      <c r="E396" s="2">
        <v>0</v>
      </c>
      <c r="F396" s="2">
        <v>0</v>
      </c>
      <c r="G396" s="3">
        <f t="shared" si="12"/>
        <v>19824.0625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2812.5</v>
      </c>
      <c r="D400" s="2">
        <f>'PR-RAS'!E405</f>
        <v>23687.5</v>
      </c>
      <c r="E400" s="2">
        <v>0</v>
      </c>
      <c r="F400" s="2">
        <v>0</v>
      </c>
      <c r="G400" s="3">
        <f t="shared" si="12"/>
        <v>20024.8125</v>
      </c>
      <c r="H400" s="3">
        <f t="shared" si="13"/>
        <v>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173365.94</v>
      </c>
      <c r="D407" s="2">
        <f>'PR-RAS'!E412</f>
        <v>17585.36</v>
      </c>
      <c r="E407" s="2">
        <v>0</v>
      </c>
      <c r="F407" s="2">
        <v>0</v>
      </c>
      <c r="G407" s="3">
        <f t="shared" si="12"/>
        <v>84665.883960000006</v>
      </c>
      <c r="H407" s="3">
        <f t="shared" si="13"/>
        <v>0.41999999999825377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170490.94</v>
      </c>
      <c r="D408" s="2">
        <f>'PR-RAS'!E413</f>
        <v>17585.36</v>
      </c>
      <c r="E408" s="2">
        <v>0</v>
      </c>
      <c r="F408" s="2">
        <v>0</v>
      </c>
      <c r="G408" s="3">
        <f t="shared" si="12"/>
        <v>83704.29561999999</v>
      </c>
      <c r="H408" s="3">
        <f t="shared" si="13"/>
        <v>0.41999999999825377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2875</v>
      </c>
      <c r="D411" s="2">
        <f>'PR-RAS'!E416</f>
        <v>0</v>
      </c>
      <c r="E411" s="2">
        <v>0</v>
      </c>
      <c r="F411" s="2">
        <v>0</v>
      </c>
      <c r="G411" s="3">
        <f t="shared" si="12"/>
        <v>1178.75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616932.1100000001</v>
      </c>
      <c r="D413" s="2">
        <f>'PR-RAS'!E418</f>
        <v>635766.55000000005</v>
      </c>
      <c r="E413" s="2">
        <v>0</v>
      </c>
      <c r="F413" s="2">
        <v>0</v>
      </c>
      <c r="G413" s="3">
        <f t="shared" si="12"/>
        <v>778047.66652000009</v>
      </c>
      <c r="H413" s="3">
        <f t="shared" si="13"/>
        <v>0.56000000005587935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2309236.7799999998</v>
      </c>
      <c r="D415" s="2">
        <f>'PR-RAS'!E420</f>
        <v>2689402.47</v>
      </c>
      <c r="E415" s="2">
        <v>0</v>
      </c>
      <c r="F415" s="2">
        <v>0</v>
      </c>
      <c r="G415" s="3">
        <f t="shared" si="12"/>
        <v>3182849.27208</v>
      </c>
      <c r="H415" s="3">
        <f t="shared" si="13"/>
        <v>0.69000000040978193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955411.28999999992</v>
      </c>
      <c r="D417" s="2">
        <f>'PR-RAS'!E422</f>
        <v>1377922.8099999998</v>
      </c>
      <c r="E417" s="2">
        <v>0</v>
      </c>
      <c r="F417" s="2">
        <v>0</v>
      </c>
      <c r="G417" s="3">
        <f t="shared" si="12"/>
        <v>1543882.8745599999</v>
      </c>
      <c r="H417" s="3">
        <f t="shared" si="13"/>
        <v>0.48000000009778887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1168297.4400000002</v>
      </c>
      <c r="D418" s="2">
        <f>'PR-RAS'!E423</f>
        <v>1315747.1400000001</v>
      </c>
      <c r="E418" s="2">
        <v>0</v>
      </c>
      <c r="F418" s="2">
        <v>0</v>
      </c>
      <c r="G418" s="3">
        <f t="shared" si="12"/>
        <v>1584513.1472400003</v>
      </c>
      <c r="H418" s="3">
        <f t="shared" si="13"/>
        <v>0.58000000030733645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62175.669999999693</v>
      </c>
      <c r="E419" s="2">
        <v>0</v>
      </c>
      <c r="F419" s="2">
        <v>0</v>
      </c>
      <c r="G419" s="3">
        <f t="shared" si="12"/>
        <v>51978.860119999743</v>
      </c>
      <c r="H419" s="3">
        <f t="shared" si="13"/>
        <v>0.33000000030733645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212886.15000000026</v>
      </c>
      <c r="D420" s="2">
        <f>'PR-RAS'!E425</f>
        <v>0</v>
      </c>
      <c r="E420" s="2">
        <v>0</v>
      </c>
      <c r="F420" s="2">
        <v>0</v>
      </c>
      <c r="G420" s="3">
        <f t="shared" si="12"/>
        <v>89199.296850000101</v>
      </c>
      <c r="H420" s="3">
        <f t="shared" si="13"/>
        <v>0.15000000025611371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255600.6399999999</v>
      </c>
      <c r="D422" s="2">
        <f>'PR-RAS'!E427</f>
        <v>562136.95000000019</v>
      </c>
      <c r="E422" s="2">
        <v>0</v>
      </c>
      <c r="F422" s="2">
        <v>0</v>
      </c>
      <c r="G422" s="3">
        <f t="shared" si="12"/>
        <v>580927.18134000013</v>
      </c>
      <c r="H422" s="3">
        <f t="shared" si="13"/>
        <v>0.40999999991618097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42331.79</v>
      </c>
      <c r="D423" s="2">
        <f>'PR-RAS'!E428</f>
        <v>57670.05</v>
      </c>
      <c r="E423" s="2">
        <v>0</v>
      </c>
      <c r="F423" s="2">
        <v>0</v>
      </c>
      <c r="G423" s="3">
        <f t="shared" si="12"/>
        <v>66537.537580000004</v>
      </c>
      <c r="H423" s="3">
        <f t="shared" si="13"/>
        <v>0.26000000000203727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10000</v>
      </c>
      <c r="D424" s="2">
        <f>'PR-RAS'!E430</f>
        <v>0</v>
      </c>
      <c r="E424" s="2">
        <v>0</v>
      </c>
      <c r="F424" s="2">
        <v>0</v>
      </c>
      <c r="G424" s="3">
        <f t="shared" si="12"/>
        <v>4230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10000</v>
      </c>
      <c r="D485" s="2">
        <f>'PR-RAS'!E491</f>
        <v>0</v>
      </c>
      <c r="E485" s="2">
        <v>0</v>
      </c>
      <c r="F485" s="2">
        <v>0</v>
      </c>
      <c r="G485" s="3">
        <f t="shared" si="12"/>
        <v>4840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10000</v>
      </c>
      <c r="D496" s="2">
        <f>'PR-RAS'!E502</f>
        <v>0</v>
      </c>
      <c r="E496" s="2">
        <v>0</v>
      </c>
      <c r="F496" s="2">
        <v>0</v>
      </c>
      <c r="G496" s="3">
        <f t="shared" si="12"/>
        <v>4950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10000</v>
      </c>
      <c r="D497" s="2">
        <f>'PR-RAS'!E503</f>
        <v>0</v>
      </c>
      <c r="E497" s="2">
        <v>0</v>
      </c>
      <c r="F497" s="2">
        <v>0</v>
      </c>
      <c r="G497" s="3">
        <f t="shared" si="12"/>
        <v>4960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23841.01</v>
      </c>
      <c r="D529" s="2">
        <f>'PR-RAS'!E535</f>
        <v>5000</v>
      </c>
      <c r="E529" s="2">
        <v>0</v>
      </c>
      <c r="F529" s="2">
        <v>0</v>
      </c>
      <c r="G529" s="3">
        <f t="shared" ref="G529:G836" si="14">(B529/1000)*(C529*1+D529*2)</f>
        <v>17868.053279999996</v>
      </c>
      <c r="H529" s="3">
        <f t="shared" ref="H529:H836" si="15">ABS(C529-ROUND(C529,0))+ABS(D529-ROUND(D529,0))</f>
        <v>9.9999999983992893E-3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23841.01</v>
      </c>
      <c r="D591" s="2">
        <f>'PR-RAS'!E597</f>
        <v>5000</v>
      </c>
      <c r="E591" s="2">
        <v>0</v>
      </c>
      <c r="F591" s="2">
        <v>0</v>
      </c>
      <c r="G591" s="3">
        <f t="shared" si="14"/>
        <v>19966.195899999995</v>
      </c>
      <c r="H591" s="3">
        <f t="shared" si="15"/>
        <v>9.9999999983992893E-3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398.17</v>
      </c>
      <c r="D603" s="2">
        <f>'PR-RAS'!E609</f>
        <v>5000</v>
      </c>
      <c r="E603" s="2">
        <v>0</v>
      </c>
      <c r="F603" s="2">
        <v>0</v>
      </c>
      <c r="G603" s="3">
        <f t="shared" si="14"/>
        <v>6259.6983399999999</v>
      </c>
      <c r="H603" s="3">
        <f t="shared" si="15"/>
        <v>0.17000000000001592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398.17</v>
      </c>
      <c r="D604" s="2">
        <f>'PR-RAS'!E610</f>
        <v>5000</v>
      </c>
      <c r="E604" s="2">
        <v>0</v>
      </c>
      <c r="F604" s="2">
        <v>0</v>
      </c>
      <c r="G604" s="3">
        <f t="shared" si="14"/>
        <v>6270.0965099999994</v>
      </c>
      <c r="H604" s="3">
        <f t="shared" si="15"/>
        <v>0.17000000000001592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23442.84</v>
      </c>
      <c r="D615" s="2">
        <f>'PR-RAS'!E621</f>
        <v>0</v>
      </c>
      <c r="E615" s="2">
        <v>0</v>
      </c>
      <c r="F615" s="2">
        <v>0</v>
      </c>
      <c r="G615" s="3">
        <f t="shared" si="14"/>
        <v>14393.903759999999</v>
      </c>
      <c r="H615" s="3">
        <f t="shared" si="15"/>
        <v>0.15999999999985448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23442.84</v>
      </c>
      <c r="D616" s="2">
        <f>'PR-RAS'!E622</f>
        <v>0</v>
      </c>
      <c r="E616" s="2">
        <v>0</v>
      </c>
      <c r="F616" s="2">
        <v>0</v>
      </c>
      <c r="G616" s="3">
        <f t="shared" si="14"/>
        <v>14417.346600000001</v>
      </c>
      <c r="H616" s="3">
        <f t="shared" si="15"/>
        <v>0.15999999999985448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13841.009999999998</v>
      </c>
      <c r="D634" s="2">
        <f>'PR-RAS'!E640</f>
        <v>5000</v>
      </c>
      <c r="E634" s="2">
        <v>0</v>
      </c>
      <c r="F634" s="2">
        <v>0</v>
      </c>
      <c r="G634" s="3">
        <f t="shared" si="14"/>
        <v>15091.359329999999</v>
      </c>
      <c r="H634" s="3">
        <f t="shared" si="15"/>
        <v>9.9999999983992893E-3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156165.65</v>
      </c>
      <c r="D635" s="2">
        <f>'PR-RAS'!E641</f>
        <v>142324.64000000001</v>
      </c>
      <c r="E635" s="2">
        <v>0</v>
      </c>
      <c r="F635" s="2">
        <v>0</v>
      </c>
      <c r="G635" s="3">
        <f t="shared" si="14"/>
        <v>279476.66562000004</v>
      </c>
      <c r="H635" s="3">
        <f t="shared" si="15"/>
        <v>0.70999999999185093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965411.28999999992</v>
      </c>
      <c r="D637" s="2">
        <f>'PR-RAS'!E643</f>
        <v>1377922.8099999998</v>
      </c>
      <c r="E637" s="2">
        <v>0</v>
      </c>
      <c r="F637" s="2">
        <v>0</v>
      </c>
      <c r="G637" s="3">
        <f t="shared" si="14"/>
        <v>2366719.3947600001</v>
      </c>
      <c r="H637" s="3">
        <f t="shared" si="15"/>
        <v>0.48000000009778887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1192138.4500000002</v>
      </c>
      <c r="D638" s="2">
        <f>'PR-RAS'!E644</f>
        <v>1320747.1400000001</v>
      </c>
      <c r="E638" s="2">
        <v>0</v>
      </c>
      <c r="F638" s="2">
        <v>0</v>
      </c>
      <c r="G638" s="3">
        <f t="shared" si="14"/>
        <v>2442024.0490100002</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57175.669999999693</v>
      </c>
      <c r="E639" s="2">
        <v>0</v>
      </c>
      <c r="F639" s="2">
        <v>0</v>
      </c>
      <c r="G639" s="3">
        <f t="shared" si="14"/>
        <v>72956.154919999608</v>
      </c>
      <c r="H639" s="3">
        <f t="shared" si="15"/>
        <v>0.33000000030733645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226727.16000000027</v>
      </c>
      <c r="D640" s="2">
        <f>'PR-RAS'!E646</f>
        <v>0</v>
      </c>
      <c r="E640" s="2">
        <v>0</v>
      </c>
      <c r="F640" s="2">
        <v>0</v>
      </c>
      <c r="G640" s="3">
        <f t="shared" si="14"/>
        <v>144878.65524000017</v>
      </c>
      <c r="H640" s="3">
        <f t="shared" si="15"/>
        <v>0.16000000026542693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99434.989999999903</v>
      </c>
      <c r="D642" s="2">
        <f>'PR-RAS'!E648</f>
        <v>419812.31000000017</v>
      </c>
      <c r="E642" s="2">
        <v>0</v>
      </c>
      <c r="F642" s="2">
        <v>0</v>
      </c>
      <c r="G642" s="3">
        <f t="shared" si="14"/>
        <v>601937.21001000016</v>
      </c>
      <c r="H642" s="3">
        <f t="shared" si="15"/>
        <v>0.32000000026891939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326162.15000000014</v>
      </c>
      <c r="D644" s="2">
        <f>'PR-RAS'!E650</f>
        <v>362636.64000000048</v>
      </c>
      <c r="E644" s="2">
        <v>0</v>
      </c>
      <c r="F644" s="2">
        <v>0</v>
      </c>
      <c r="G644" s="3">
        <f t="shared" si="14"/>
        <v>676072.98149000073</v>
      </c>
      <c r="H644" s="3">
        <f t="shared" si="15"/>
        <v>0.50999999966006726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138897.5</v>
      </c>
      <c r="D646" s="2">
        <f>'PR-RAS'!E653</f>
        <v>70998.09</v>
      </c>
      <c r="E646" s="2">
        <v>0</v>
      </c>
      <c r="F646" s="2">
        <v>0</v>
      </c>
      <c r="G646" s="3">
        <f t="shared" si="14"/>
        <v>181176.42360000001</v>
      </c>
      <c r="H646" s="3">
        <f t="shared" si="15"/>
        <v>0.58999999999650754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1001408.39</v>
      </c>
      <c r="D647" s="2">
        <f>'PR-RAS'!E654</f>
        <v>1417038.47</v>
      </c>
      <c r="E647" s="2">
        <v>0</v>
      </c>
      <c r="F647" s="2">
        <v>0</v>
      </c>
      <c r="G647" s="3">
        <f t="shared" si="14"/>
        <v>2477723.52318</v>
      </c>
      <c r="H647" s="3">
        <f t="shared" si="15"/>
        <v>0.85999999998603016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1069307.8</v>
      </c>
      <c r="D648" s="2">
        <f>'PR-RAS'!E655</f>
        <v>1410370.83</v>
      </c>
      <c r="E648" s="2">
        <v>0</v>
      </c>
      <c r="F648" s="2">
        <v>0</v>
      </c>
      <c r="G648" s="3">
        <f t="shared" si="14"/>
        <v>2516862.0006200001</v>
      </c>
      <c r="H648" s="3">
        <f t="shared" si="15"/>
        <v>0.36999999987892807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70998.090000000084</v>
      </c>
      <c r="D649" s="2">
        <f>'PR-RAS'!E656</f>
        <v>77665.729999999981</v>
      </c>
      <c r="E649" s="2">
        <v>0</v>
      </c>
      <c r="F649" s="2">
        <v>0</v>
      </c>
      <c r="G649" s="3">
        <f t="shared" si="14"/>
        <v>146661.54840000003</v>
      </c>
      <c r="H649" s="3">
        <f t="shared" si="15"/>
        <v>0.36000000010244548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14</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14</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1403.44</v>
      </c>
      <c r="E656" s="2">
        <v>0</v>
      </c>
      <c r="F656" s="2">
        <v>0</v>
      </c>
      <c r="G656" s="3">
        <f t="shared" ref="G656:G657" si="16">(B656/1000)*(C656*1+D656*2)</f>
        <v>1838.5064000000002</v>
      </c>
      <c r="H656" s="3">
        <f t="shared" ref="H656:H657" si="17">ABS(C656-ROUND(C656,0))+ABS(D656-ROUND(D656,0))</f>
        <v>0.44000000000005457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337812.9</v>
      </c>
      <c r="D662" s="2">
        <f>'PR-RAS'!E669</f>
        <v>3000</v>
      </c>
      <c r="E662" s="2">
        <v>0</v>
      </c>
      <c r="F662" s="2">
        <v>0</v>
      </c>
      <c r="G662" s="3">
        <f t="shared" si="14"/>
        <v>227260.32690000001</v>
      </c>
      <c r="H662" s="3">
        <f t="shared" si="15"/>
        <v>9.9999999976716936E-2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3344.32</v>
      </c>
      <c r="E663" s="2">
        <v>0</v>
      </c>
      <c r="F663" s="2">
        <v>0</v>
      </c>
      <c r="G663" s="3">
        <f t="shared" si="14"/>
        <v>4427.87968</v>
      </c>
      <c r="H663" s="3">
        <f t="shared" si="15"/>
        <v>0.32000000000016371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165400</v>
      </c>
      <c r="D666" s="2">
        <f>'PR-RAS'!E673</f>
        <v>390660</v>
      </c>
      <c r="E666" s="2">
        <v>0</v>
      </c>
      <c r="F666" s="2">
        <v>0</v>
      </c>
      <c r="G666" s="3">
        <f t="shared" si="14"/>
        <v>629568.80000000005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18000</v>
      </c>
      <c r="D667" s="2">
        <f>'PR-RAS'!E674</f>
        <v>30000</v>
      </c>
      <c r="E667" s="2">
        <v>0</v>
      </c>
      <c r="F667" s="2">
        <v>0</v>
      </c>
      <c r="G667" s="3">
        <f t="shared" si="14"/>
        <v>51948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53366.42</v>
      </c>
      <c r="D674" s="2">
        <f>'PR-RAS'!E681</f>
        <v>51809.5</v>
      </c>
      <c r="E674" s="2">
        <v>0</v>
      </c>
      <c r="F674" s="2">
        <v>0</v>
      </c>
      <c r="G674" s="3">
        <f t="shared" si="14"/>
        <v>105651.18766</v>
      </c>
      <c r="H674" s="3">
        <f t="shared" si="15"/>
        <v>0.91999999999825377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120399.36</v>
      </c>
      <c r="D695" s="2">
        <f>'PR-RAS'!E702</f>
        <v>174915.9</v>
      </c>
      <c r="E695" s="2">
        <v>0</v>
      </c>
      <c r="F695" s="2">
        <v>0</v>
      </c>
      <c r="G695" s="3">
        <f t="shared" si="14"/>
        <v>326340.42503999994</v>
      </c>
      <c r="H695" s="3">
        <f t="shared" si="15"/>
        <v>0.46000000000640284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71893.350000000006</v>
      </c>
      <c r="E699" s="2">
        <v>0</v>
      </c>
      <c r="F699" s="2">
        <v>0</v>
      </c>
      <c r="G699" s="3">
        <f t="shared" si="14"/>
        <v>100363.11660000001</v>
      </c>
      <c r="H699" s="3">
        <f t="shared" si="15"/>
        <v>0.35000000000582077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560</v>
      </c>
      <c r="D727" s="2">
        <f>'PR-RAS'!E734</f>
        <v>0</v>
      </c>
      <c r="E727" s="2">
        <v>0</v>
      </c>
      <c r="F727" s="2">
        <v>0</v>
      </c>
      <c r="G727" s="3">
        <f t="shared" si="14"/>
        <v>406.56</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5237.8</v>
      </c>
      <c r="D753" s="2">
        <f>'PR-RAS'!E760</f>
        <v>5719.55</v>
      </c>
      <c r="E753" s="2">
        <v>0</v>
      </c>
      <c r="F753" s="2">
        <v>0</v>
      </c>
      <c r="G753" s="3">
        <f t="shared" si="14"/>
        <v>12541.028800000002</v>
      </c>
      <c r="H753" s="3">
        <f t="shared" si="15"/>
        <v>0.6499999999996362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17655.04</v>
      </c>
      <c r="D784" s="2">
        <f>'PR-RAS'!E791</f>
        <v>27040.99</v>
      </c>
      <c r="E784" s="2">
        <v>0</v>
      </c>
      <c r="F784" s="2">
        <v>0</v>
      </c>
      <c r="G784" s="3">
        <f t="shared" si="14"/>
        <v>56170.086660000008</v>
      </c>
      <c r="H784" s="3">
        <f t="shared" si="15"/>
        <v>4.9999999999272404E-2</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12501.66</v>
      </c>
      <c r="D836" s="2">
        <f>'PR-RAS'!E843</f>
        <v>11100.67</v>
      </c>
      <c r="E836" s="2">
        <v>0</v>
      </c>
      <c r="F836" s="2">
        <v>0</v>
      </c>
      <c r="G836" s="3">
        <f t="shared" si="14"/>
        <v>28977.004999999997</v>
      </c>
      <c r="H836" s="3">
        <f t="shared" si="15"/>
        <v>0.67000000000007276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6636.1</v>
      </c>
      <c r="D841" s="2">
        <f>'PR-RAS'!E848</f>
        <v>4645.2700000000004</v>
      </c>
      <c r="E841" s="2">
        <v>0</v>
      </c>
      <c r="F841" s="2">
        <v>0</v>
      </c>
      <c r="G841" s="3">
        <f t="shared" si="34"/>
        <v>13378.3776</v>
      </c>
      <c r="H841" s="3">
        <f t="shared" si="35"/>
        <v>0.37000000000080036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12873.24</v>
      </c>
      <c r="D843" s="2">
        <f>'PR-RAS'!E850</f>
        <v>14878.22</v>
      </c>
      <c r="E843" s="2">
        <v>0</v>
      </c>
      <c r="F843" s="2">
        <v>0</v>
      </c>
      <c r="G843" s="3">
        <f t="shared" si="34"/>
        <v>35894.190559999995</v>
      </c>
      <c r="H843" s="3">
        <f t="shared" si="35"/>
        <v>0.45999999999912689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8759.9</v>
      </c>
      <c r="D844" s="2">
        <f>'PR-RAS'!E851</f>
        <v>7537.06</v>
      </c>
      <c r="E844" s="2">
        <v>0</v>
      </c>
      <c r="F844" s="2">
        <v>0</v>
      </c>
      <c r="G844" s="3">
        <f t="shared" si="34"/>
        <v>20092.078860000001</v>
      </c>
      <c r="H844" s="3">
        <f t="shared" si="35"/>
        <v>0.16000000000076398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268.51</v>
      </c>
      <c r="D848" s="2">
        <f>'PR-RAS'!E855</f>
        <v>155.80000000000001</v>
      </c>
      <c r="E848" s="2">
        <v>0</v>
      </c>
      <c r="F848" s="2">
        <v>0</v>
      </c>
      <c r="G848" s="3">
        <f t="shared" si="34"/>
        <v>491.35316999999998</v>
      </c>
      <c r="H848" s="3">
        <f t="shared" si="35"/>
        <v>0.68999999999999773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10000</v>
      </c>
      <c r="D905" s="2">
        <f>'PR-RAS'!E912</f>
        <v>0</v>
      </c>
      <c r="E905" s="2">
        <v>0</v>
      </c>
      <c r="F905" s="2">
        <v>0</v>
      </c>
      <c r="G905" s="3">
        <f t="shared" si="34"/>
        <v>9040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398.17</v>
      </c>
      <c r="D973" s="2">
        <f>'PR-RAS'!E980</f>
        <v>5000</v>
      </c>
      <c r="E973" s="2">
        <v>0</v>
      </c>
      <c r="F973" s="2">
        <v>0</v>
      </c>
      <c r="G973" s="3">
        <f t="shared" si="34"/>
        <v>10107.02124</v>
      </c>
      <c r="H973" s="3">
        <f t="shared" si="35"/>
        <v>0.17000000000001592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23442.84</v>
      </c>
      <c r="D988" s="2">
        <f>'PR-RAS'!E995</f>
        <v>0</v>
      </c>
      <c r="E988" s="2">
        <v>0</v>
      </c>
      <c r="F988" s="2">
        <v>0</v>
      </c>
      <c r="G988" s="3">
        <f t="shared" si="34"/>
        <v>23138.08308</v>
      </c>
      <c r="H988" s="3">
        <f t="shared" si="35"/>
        <v>0.15999999999985448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3571211.6899999995</v>
      </c>
      <c r="D1011" s="7">
        <f>BILANCA!E6</f>
        <v>4035816.41</v>
      </c>
      <c r="E1011" s="7">
        <v>0</v>
      </c>
      <c r="F1011" s="7">
        <v>0</v>
      </c>
      <c r="G1011" s="8">
        <f t="shared" ref="G1011:G1306" si="38">B1011/1000*C1011+B1011/500*D1011</f>
        <v>11642.844510000001</v>
      </c>
      <c r="H1011" s="8">
        <f t="shared" si="35"/>
        <v>0.72000000067055225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2911541.6399999992</v>
      </c>
      <c r="D1012" s="2">
        <f>BILANCA!E7</f>
        <v>3352474.1700000004</v>
      </c>
      <c r="E1012" s="2">
        <v>0</v>
      </c>
      <c r="F1012" s="2">
        <v>0</v>
      </c>
      <c r="G1012" s="3">
        <f t="shared" si="38"/>
        <v>19232.979960000001</v>
      </c>
      <c r="H1012" s="3">
        <f t="shared" si="35"/>
        <v>0.5300000011920929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83327.75</v>
      </c>
      <c r="D1013" s="2">
        <f>BILANCA!E8</f>
        <v>106282.49999999999</v>
      </c>
      <c r="E1013" s="2">
        <v>0</v>
      </c>
      <c r="F1013" s="2">
        <v>0</v>
      </c>
      <c r="G1013" s="3">
        <f t="shared" si="38"/>
        <v>887.67824999999993</v>
      </c>
      <c r="H1013" s="3">
        <f t="shared" si="35"/>
        <v>0.75000000001455192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24726.93</v>
      </c>
      <c r="D1014" s="2">
        <f>BILANCA!E9</f>
        <v>25074.95</v>
      </c>
      <c r="E1014" s="2">
        <v>0</v>
      </c>
      <c r="F1014" s="2">
        <v>0</v>
      </c>
      <c r="G1014" s="3">
        <f t="shared" si="38"/>
        <v>299.50731999999999</v>
      </c>
      <c r="H1014" s="3">
        <f t="shared" si="35"/>
        <v>0.11999999999898137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60040.93</v>
      </c>
      <c r="D1015" s="2">
        <f>BILANCA!E10</f>
        <v>88287.18</v>
      </c>
      <c r="E1015" s="2">
        <v>0</v>
      </c>
      <c r="F1015" s="2">
        <v>0</v>
      </c>
      <c r="G1015" s="3">
        <f t="shared" si="38"/>
        <v>1183.07645</v>
      </c>
      <c r="H1015" s="3">
        <f t="shared" si="35"/>
        <v>0.24999999999272404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1440.11</v>
      </c>
      <c r="D1016" s="2">
        <f>BILANCA!E11</f>
        <v>7079.63</v>
      </c>
      <c r="E1016" s="2">
        <v>0</v>
      </c>
      <c r="F1016" s="2">
        <v>0</v>
      </c>
      <c r="G1016" s="3">
        <f t="shared" si="38"/>
        <v>93.596220000000002</v>
      </c>
      <c r="H1016" s="3">
        <f t="shared" si="35"/>
        <v>0.47999999999979082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2828213.8899999992</v>
      </c>
      <c r="D1017" s="2">
        <f>BILANCA!E12</f>
        <v>3246191.6700000004</v>
      </c>
      <c r="E1017" s="2">
        <v>0</v>
      </c>
      <c r="F1017" s="2">
        <v>0</v>
      </c>
      <c r="G1017" s="3">
        <f t="shared" si="38"/>
        <v>65244.180610000003</v>
      </c>
      <c r="H1017" s="3">
        <f t="shared" si="35"/>
        <v>0.44000000040978193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2702951.8699999996</v>
      </c>
      <c r="D1018" s="2">
        <f>BILANCA!E13</f>
        <v>3074831.4200000004</v>
      </c>
      <c r="E1018" s="2">
        <v>0</v>
      </c>
      <c r="F1018" s="2">
        <v>0</v>
      </c>
      <c r="G1018" s="3">
        <f t="shared" si="38"/>
        <v>70820.917680000013</v>
      </c>
      <c r="H1018" s="3">
        <f t="shared" si="35"/>
        <v>0.55000000074505806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712304.87</v>
      </c>
      <c r="D1020" s="2">
        <f>BILANCA!E15</f>
        <v>843781.03</v>
      </c>
      <c r="E1020" s="2">
        <v>0</v>
      </c>
      <c r="F1020" s="2">
        <v>0</v>
      </c>
      <c r="G1020" s="3">
        <f t="shared" si="38"/>
        <v>23998.669300000001</v>
      </c>
      <c r="H1020" s="3">
        <f t="shared" si="35"/>
        <v>0.16000000003259629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1384999.39</v>
      </c>
      <c r="D1021" s="2">
        <f>BILANCA!E16</f>
        <v>1478506.87</v>
      </c>
      <c r="E1021" s="2">
        <v>0</v>
      </c>
      <c r="F1021" s="2">
        <v>0</v>
      </c>
      <c r="G1021" s="3">
        <f t="shared" si="38"/>
        <v>47762.14443</v>
      </c>
      <c r="H1021" s="3">
        <f t="shared" si="35"/>
        <v>0.51999999978579581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1122670.25</v>
      </c>
      <c r="D1022" s="2">
        <f>BILANCA!E17</f>
        <v>1407363.4</v>
      </c>
      <c r="E1022" s="2">
        <v>0</v>
      </c>
      <c r="F1022" s="2">
        <v>0</v>
      </c>
      <c r="G1022" s="3">
        <f t="shared" si="38"/>
        <v>47248.764599999995</v>
      </c>
      <c r="H1022" s="3">
        <f t="shared" si="35"/>
        <v>0.64999999990686774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517022.64</v>
      </c>
      <c r="D1023" s="2">
        <f>BILANCA!E18</f>
        <v>654819.88</v>
      </c>
      <c r="E1023" s="2">
        <v>0</v>
      </c>
      <c r="F1023" s="2">
        <v>0</v>
      </c>
      <c r="G1023" s="3">
        <f t="shared" si="38"/>
        <v>23746.611199999999</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120781.69999999995</v>
      </c>
      <c r="D1024" s="2">
        <f>BILANCA!E19</f>
        <v>146411.68</v>
      </c>
      <c r="E1024" s="2">
        <v>0</v>
      </c>
      <c r="F1024" s="2">
        <v>0</v>
      </c>
      <c r="G1024" s="3">
        <f t="shared" si="38"/>
        <v>5790.470839999999</v>
      </c>
      <c r="H1024" s="3">
        <f t="shared" si="35"/>
        <v>0.62000000005355105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77971.28</v>
      </c>
      <c r="D1025" s="2">
        <f>BILANCA!E20</f>
        <v>78274.95</v>
      </c>
      <c r="E1025" s="2">
        <v>0</v>
      </c>
      <c r="F1025" s="2">
        <v>0</v>
      </c>
      <c r="G1025" s="3">
        <f t="shared" si="38"/>
        <v>3517.8176999999996</v>
      </c>
      <c r="H1025" s="3">
        <f t="shared" si="35"/>
        <v>0.33000000000174623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17604.830000000002</v>
      </c>
      <c r="D1026" s="2">
        <f>BILANCA!E21</f>
        <v>18473.830000000002</v>
      </c>
      <c r="E1026" s="2">
        <v>0</v>
      </c>
      <c r="F1026" s="2">
        <v>0</v>
      </c>
      <c r="G1026" s="3">
        <f t="shared" si="38"/>
        <v>872.83984000000009</v>
      </c>
      <c r="H1026" s="3">
        <f t="shared" si="35"/>
        <v>0.33999999999650754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161506.37</v>
      </c>
      <c r="D1027" s="2">
        <f>BILANCA!E22</f>
        <v>162739.53</v>
      </c>
      <c r="E1027" s="2">
        <v>0</v>
      </c>
      <c r="F1027" s="2">
        <v>0</v>
      </c>
      <c r="G1027" s="3">
        <f t="shared" si="38"/>
        <v>8278.7523099999999</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384.76</v>
      </c>
      <c r="D1029" s="2">
        <f>BILANCA!E24</f>
        <v>0</v>
      </c>
      <c r="E1029" s="2">
        <v>0</v>
      </c>
      <c r="F1029" s="2">
        <v>0</v>
      </c>
      <c r="G1029" s="3">
        <f t="shared" si="38"/>
        <v>7.3104399999999998</v>
      </c>
      <c r="H1029" s="3">
        <f t="shared" si="35"/>
        <v>0.24000000000000909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171277.05</v>
      </c>
      <c r="D1031" s="2">
        <f>BILANCA!E26</f>
        <v>241942.71</v>
      </c>
      <c r="E1031" s="2">
        <v>0</v>
      </c>
      <c r="F1031" s="2">
        <v>0</v>
      </c>
      <c r="G1031" s="3">
        <f t="shared" si="38"/>
        <v>13758.41187</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307962.59000000003</v>
      </c>
      <c r="D1033" s="2">
        <f>BILANCA!E28</f>
        <v>355019.34</v>
      </c>
      <c r="E1033" s="2">
        <v>0</v>
      </c>
      <c r="F1033" s="2">
        <v>0</v>
      </c>
      <c r="G1033" s="3">
        <f t="shared" si="38"/>
        <v>23414.029210000001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1083.8799999999999</v>
      </c>
      <c r="E1040" s="2">
        <v>0</v>
      </c>
      <c r="F1040" s="2">
        <v>0</v>
      </c>
      <c r="G1040" s="3">
        <f t="shared" si="38"/>
        <v>65.032799999999995</v>
      </c>
      <c r="H1040" s="3">
        <f t="shared" si="35"/>
        <v>0.12000000000011823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1121.26</v>
      </c>
      <c r="E1041" s="2">
        <v>0</v>
      </c>
      <c r="F1041" s="2">
        <v>0</v>
      </c>
      <c r="G1041" s="3">
        <f t="shared" si="38"/>
        <v>69.518119999999996</v>
      </c>
      <c r="H1041" s="3">
        <f t="shared" si="35"/>
        <v>0.25999999999999091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37.380000000000003</v>
      </c>
      <c r="E1045" s="2">
        <v>0</v>
      </c>
      <c r="F1045" s="2">
        <v>0</v>
      </c>
      <c r="G1045" s="3">
        <f t="shared" si="38"/>
        <v>2.6166000000000005</v>
      </c>
      <c r="H1045" s="3">
        <f t="shared" si="35"/>
        <v>0.38000000000000256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4480.32</v>
      </c>
      <c r="D1050" s="2">
        <f>BILANCA!E45</f>
        <v>23864.69</v>
      </c>
      <c r="E1050" s="2">
        <v>0</v>
      </c>
      <c r="F1050" s="2">
        <v>0</v>
      </c>
      <c r="G1050" s="3">
        <f t="shared" si="38"/>
        <v>2088.3879999999999</v>
      </c>
      <c r="H1050" s="3">
        <f t="shared" si="35"/>
        <v>0.63000000000101863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2410.5</v>
      </c>
      <c r="D1052" s="2">
        <f>BILANCA!E47</f>
        <v>2410.5</v>
      </c>
      <c r="E1052" s="2">
        <v>0</v>
      </c>
      <c r="F1052" s="2">
        <v>0</v>
      </c>
      <c r="G1052" s="3">
        <f t="shared" si="38"/>
        <v>303.72300000000001</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2812.5</v>
      </c>
      <c r="D1054" s="2">
        <f>BILANCA!E49</f>
        <v>26500</v>
      </c>
      <c r="E1054" s="2">
        <v>0</v>
      </c>
      <c r="F1054" s="2">
        <v>0</v>
      </c>
      <c r="G1054" s="3">
        <f t="shared" si="38"/>
        <v>2455.75</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742.68</v>
      </c>
      <c r="D1055" s="2">
        <f>BILANCA!E50</f>
        <v>5045.8100000000004</v>
      </c>
      <c r="E1055" s="2">
        <v>0</v>
      </c>
      <c r="F1055" s="2">
        <v>0</v>
      </c>
      <c r="G1055" s="3">
        <f t="shared" si="38"/>
        <v>487.54349999999999</v>
      </c>
      <c r="H1055" s="3">
        <f t="shared" si="35"/>
        <v>0.50999999999964984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13889.15</v>
      </c>
      <c r="D1059" s="2">
        <f>BILANCA!E54</f>
        <v>14136.65</v>
      </c>
      <c r="E1059" s="2">
        <v>0</v>
      </c>
      <c r="F1059" s="2">
        <v>0</v>
      </c>
      <c r="G1059" s="3">
        <f t="shared" si="38"/>
        <v>2065.9600500000001</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13889.15</v>
      </c>
      <c r="D1060" s="2">
        <f>BILANCA!E55</f>
        <v>14136.65</v>
      </c>
      <c r="E1060" s="2">
        <v>0</v>
      </c>
      <c r="F1060" s="2">
        <v>0</v>
      </c>
      <c r="G1060" s="3">
        <f t="shared" si="38"/>
        <v>2108.1224999999999</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659670.05000000005</v>
      </c>
      <c r="D1074" s="2">
        <f>BILANCA!E69</f>
        <v>683342.24</v>
      </c>
      <c r="E1074" s="2">
        <v>0</v>
      </c>
      <c r="F1074" s="2">
        <v>0</v>
      </c>
      <c r="G1074" s="3">
        <f t="shared" si="38"/>
        <v>129686.68992</v>
      </c>
      <c r="H1074" s="3">
        <f t="shared" si="35"/>
        <v>0.2900000000372529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70998.09</v>
      </c>
      <c r="D1075" s="2">
        <f>BILANCA!E70</f>
        <v>77665.73</v>
      </c>
      <c r="E1075" s="2">
        <v>0</v>
      </c>
      <c r="F1075" s="2">
        <v>0</v>
      </c>
      <c r="G1075" s="3">
        <f t="shared" si="38"/>
        <v>14711.420749999999</v>
      </c>
      <c r="H1075" s="3">
        <f t="shared" si="35"/>
        <v>0.36000000000058208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70998.09</v>
      </c>
      <c r="D1076" s="2">
        <f>BILANCA!E71</f>
        <v>77665.73</v>
      </c>
      <c r="E1076" s="2">
        <v>0</v>
      </c>
      <c r="F1076" s="2">
        <v>0</v>
      </c>
      <c r="G1076" s="3">
        <f t="shared" si="38"/>
        <v>14937.7503</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70998.09</v>
      </c>
      <c r="D1078" s="2">
        <f>BILANCA!E73</f>
        <v>77665.73</v>
      </c>
      <c r="E1078" s="2">
        <v>0</v>
      </c>
      <c r="F1078" s="2">
        <v>0</v>
      </c>
      <c r="G1078" s="3">
        <f t="shared" si="38"/>
        <v>15390.4094</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1670.99</v>
      </c>
      <c r="E1087" s="2">
        <v>0</v>
      </c>
      <c r="F1087" s="2">
        <v>0</v>
      </c>
      <c r="G1087" s="3">
        <f t="shared" si="38"/>
        <v>257.33246000000003</v>
      </c>
      <c r="H1087" s="3">
        <f t="shared" si="35"/>
        <v>9.9999999999909051E-3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1670.99</v>
      </c>
      <c r="E1092" s="2">
        <v>0</v>
      </c>
      <c r="F1092" s="2">
        <v>0</v>
      </c>
      <c r="G1092" s="3">
        <f t="shared" si="38"/>
        <v>274.04236000000003</v>
      </c>
      <c r="H1092" s="3">
        <f t="shared" si="35"/>
        <v>9.9999999999909051E-3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546340.17000000004</v>
      </c>
      <c r="D1140" s="2">
        <f>BILANCA!E135</f>
        <v>546335.47</v>
      </c>
      <c r="E1140" s="2">
        <v>0</v>
      </c>
      <c r="F1140" s="2">
        <v>0</v>
      </c>
      <c r="G1140" s="3">
        <f t="shared" si="38"/>
        <v>213071.4443</v>
      </c>
      <c r="H1140" s="3">
        <f t="shared" si="41"/>
        <v>0.64000000001396984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546340.17000000004</v>
      </c>
      <c r="D1141" s="2">
        <f>BILANCA!E136</f>
        <v>546335.47</v>
      </c>
      <c r="E1141" s="2">
        <v>0</v>
      </c>
      <c r="F1141" s="2">
        <v>0</v>
      </c>
      <c r="G1141" s="3">
        <f t="shared" si="38"/>
        <v>214710.45541</v>
      </c>
      <c r="H1141" s="3">
        <f t="shared" si="41"/>
        <v>0.64000000001396984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546340.17000000004</v>
      </c>
      <c r="D1145" s="2">
        <f>BILANCA!E140</f>
        <v>546335.47</v>
      </c>
      <c r="E1145" s="2">
        <v>0</v>
      </c>
      <c r="F1145" s="2">
        <v>0</v>
      </c>
      <c r="G1145" s="3">
        <f t="shared" si="38"/>
        <v>221266.49985000002</v>
      </c>
      <c r="H1145" s="3">
        <f t="shared" si="41"/>
        <v>0.64000000001396984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42331.79</v>
      </c>
      <c r="D1152" s="2">
        <f>BILANCA!E147</f>
        <v>57670.049999999988</v>
      </c>
      <c r="E1152" s="2">
        <v>0</v>
      </c>
      <c r="F1152" s="2">
        <v>0</v>
      </c>
      <c r="G1152" s="3">
        <f t="shared" si="38"/>
        <v>22389.408379999993</v>
      </c>
      <c r="H1152" s="3">
        <f t="shared" si="41"/>
        <v>0.25999999998748535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14974.62</v>
      </c>
      <c r="D1153" s="2">
        <f>BILANCA!E148</f>
        <v>13223.08</v>
      </c>
      <c r="E1153" s="2">
        <v>0</v>
      </c>
      <c r="F1153" s="2">
        <v>0</v>
      </c>
      <c r="G1153" s="3">
        <f t="shared" si="38"/>
        <v>5923.1715399999994</v>
      </c>
      <c r="H1153" s="3">
        <f t="shared" si="41"/>
        <v>0.45999999999912689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46304.1</v>
      </c>
      <c r="E1155" s="2">
        <v>0</v>
      </c>
      <c r="F1155" s="2">
        <v>0</v>
      </c>
      <c r="G1155" s="3">
        <f t="shared" si="38"/>
        <v>13428.188999999998</v>
      </c>
      <c r="H1155" s="3">
        <f t="shared" si="41"/>
        <v>9.9999999998544808E-2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46304.1</v>
      </c>
      <c r="E1163" s="2">
        <v>0</v>
      </c>
      <c r="F1163" s="2">
        <v>0</v>
      </c>
      <c r="G1163" s="3">
        <f t="shared" si="38"/>
        <v>14169.054599999999</v>
      </c>
      <c r="H1163" s="3">
        <f t="shared" si="41"/>
        <v>9.9999999998544808E-2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811.49</v>
      </c>
      <c r="D1164" s="2">
        <f>BILANCA!E159</f>
        <v>1093.83</v>
      </c>
      <c r="E1164" s="2">
        <v>0</v>
      </c>
      <c r="F1164" s="2">
        <v>0</v>
      </c>
      <c r="G1164" s="3">
        <f t="shared" si="38"/>
        <v>461.8691</v>
      </c>
      <c r="H1164" s="3">
        <f t="shared" si="41"/>
        <v>0.66000000000008185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73594.31</v>
      </c>
      <c r="D1165" s="2">
        <f>BILANCA!E160</f>
        <v>76824.009999999995</v>
      </c>
      <c r="E1165" s="2">
        <v>0</v>
      </c>
      <c r="F1165" s="2">
        <v>0</v>
      </c>
      <c r="G1165" s="3">
        <f t="shared" si="38"/>
        <v>35222.561149999994</v>
      </c>
      <c r="H1165" s="3">
        <f t="shared" si="41"/>
        <v>0.319999999992433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47048.63</v>
      </c>
      <c r="D1169" s="2">
        <f>BILANCA!E164</f>
        <v>79774.97</v>
      </c>
      <c r="E1169" s="2">
        <v>0</v>
      </c>
      <c r="F1169" s="2">
        <v>0</v>
      </c>
      <c r="G1169" s="3">
        <f t="shared" si="38"/>
        <v>32849.172630000001</v>
      </c>
      <c r="H1169" s="3">
        <f t="shared" si="41"/>
        <v>0.40000000000145519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3571211.69</v>
      </c>
      <c r="D1180" s="2">
        <f>BILANCA!E176</f>
        <v>4035816.41</v>
      </c>
      <c r="E1180" s="2">
        <v>0</v>
      </c>
      <c r="F1180" s="2">
        <v>0</v>
      </c>
      <c r="G1180" s="3">
        <f t="shared" si="38"/>
        <v>1979283.5667000003</v>
      </c>
      <c r="H1180" s="3">
        <f t="shared" si="41"/>
        <v>0.72000000020489097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539484.88</v>
      </c>
      <c r="D1181" s="2">
        <f>BILANCA!E177</f>
        <v>579298.00000000012</v>
      </c>
      <c r="E1181" s="2">
        <v>0</v>
      </c>
      <c r="F1181" s="2">
        <v>0</v>
      </c>
      <c r="G1181" s="3">
        <f t="shared" si="38"/>
        <v>290371.83048000006</v>
      </c>
      <c r="H1181" s="3">
        <f t="shared" si="41"/>
        <v>0.12000000011175871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242680.95999999999</v>
      </c>
      <c r="D1182" s="2">
        <f>BILANCA!E178</f>
        <v>179479.87000000002</v>
      </c>
      <c r="E1182" s="2">
        <v>0</v>
      </c>
      <c r="F1182" s="2">
        <v>0</v>
      </c>
      <c r="G1182" s="3">
        <f t="shared" si="38"/>
        <v>103482.2004</v>
      </c>
      <c r="H1182" s="3">
        <f t="shared" si="41"/>
        <v>0.16999999998370185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16686.03</v>
      </c>
      <c r="D1183" s="2">
        <f>BILANCA!E179</f>
        <v>18937.97</v>
      </c>
      <c r="E1183" s="2">
        <v>0</v>
      </c>
      <c r="F1183" s="2">
        <v>0</v>
      </c>
      <c r="G1183" s="3">
        <f t="shared" si="38"/>
        <v>9439.2208099999989</v>
      </c>
      <c r="H1183" s="3">
        <f t="shared" si="41"/>
        <v>5.9999999997671694E-2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224989.1</v>
      </c>
      <c r="D1184" s="2">
        <f>BILANCA!E180</f>
        <v>159358.14000000001</v>
      </c>
      <c r="E1184" s="2">
        <v>0</v>
      </c>
      <c r="F1184" s="2">
        <v>0</v>
      </c>
      <c r="G1184" s="3">
        <f t="shared" si="38"/>
        <v>94604.736120000001</v>
      </c>
      <c r="H1184" s="3">
        <f t="shared" si="41"/>
        <v>0.2400000000197906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2.0499999999999998</v>
      </c>
      <c r="D1185" s="2">
        <f>BILANCA!E181</f>
        <v>1.71</v>
      </c>
      <c r="E1185" s="2">
        <v>0</v>
      </c>
      <c r="F1185" s="2">
        <v>0</v>
      </c>
      <c r="G1185" s="3">
        <f t="shared" si="38"/>
        <v>0.95724999999999993</v>
      </c>
      <c r="H1185" s="3">
        <f t="shared" si="41"/>
        <v>0.33999999999999986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2.0499999999999998</v>
      </c>
      <c r="D1188" s="2">
        <f>BILANCA!E184</f>
        <v>1.71</v>
      </c>
      <c r="E1188" s="2">
        <v>0</v>
      </c>
      <c r="F1188" s="2">
        <v>0</v>
      </c>
      <c r="G1188" s="3">
        <f t="shared" si="38"/>
        <v>0.97365999999999997</v>
      </c>
      <c r="H1188" s="3">
        <f t="shared" si="41"/>
        <v>0.33999999999999986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787.45</v>
      </c>
      <c r="E1190" s="2">
        <v>0</v>
      </c>
      <c r="F1190" s="2">
        <v>0</v>
      </c>
      <c r="G1190" s="3">
        <f>B1190/1000*C1190+B1190/500*D1190</f>
        <v>283.48200000000003</v>
      </c>
      <c r="H1190" s="3">
        <f>ABS(C1190-ROUND(C1190,0))+ABS(D1190-ROUND(D1190,0))</f>
        <v>0.45000000000004547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787.45</v>
      </c>
      <c r="E1194" s="2">
        <v>0</v>
      </c>
      <c r="F1194" s="2">
        <v>0</v>
      </c>
      <c r="G1194" s="3">
        <f t="shared" si="42"/>
        <v>289.78160000000003</v>
      </c>
      <c r="H1194" s="3">
        <f t="shared" si="43"/>
        <v>0.45000000000004547</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654.88</v>
      </c>
      <c r="D1198" s="2">
        <f>BILANCA!E194</f>
        <v>155.80000000000001</v>
      </c>
      <c r="E1198" s="2">
        <v>0</v>
      </c>
      <c r="F1198" s="2">
        <v>0</v>
      </c>
      <c r="G1198" s="3">
        <f t="shared" si="38"/>
        <v>181.69824</v>
      </c>
      <c r="H1198" s="3">
        <f t="shared" si="41"/>
        <v>0.31999999999999318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238.8</v>
      </c>
      <c r="E1199" s="2">
        <v>0</v>
      </c>
      <c r="F1199" s="2">
        <v>0</v>
      </c>
      <c r="G1199" s="3">
        <f t="shared" si="38"/>
        <v>90.266400000000004</v>
      </c>
      <c r="H1199" s="3">
        <f t="shared" si="41"/>
        <v>0.19999999999998863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348.9</v>
      </c>
      <c r="D1200" s="2">
        <f>BILANCA!E196</f>
        <v>0</v>
      </c>
      <c r="E1200" s="2">
        <v>0</v>
      </c>
      <c r="F1200" s="2">
        <v>0</v>
      </c>
      <c r="G1200" s="3">
        <f t="shared" si="38"/>
        <v>66.290999999999997</v>
      </c>
      <c r="H1200" s="3">
        <f t="shared" si="41"/>
        <v>0.10000000000002274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154479.28</v>
      </c>
      <c r="D1201" s="2">
        <f>BILANCA!E197</f>
        <v>196959.06</v>
      </c>
      <c r="E1201" s="2">
        <v>0</v>
      </c>
      <c r="F1201" s="2">
        <v>0</v>
      </c>
      <c r="G1201" s="3">
        <f t="shared" si="38"/>
        <v>104743.90340000001</v>
      </c>
      <c r="H1201" s="3">
        <f t="shared" si="41"/>
        <v>0.33999999999650754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41739.620000000003</v>
      </c>
      <c r="D1203" s="2">
        <f>BILANCA!E199</f>
        <v>99134.04</v>
      </c>
      <c r="E1203" s="2">
        <v>0</v>
      </c>
      <c r="F1203" s="2">
        <v>0</v>
      </c>
      <c r="G1203" s="3">
        <f t="shared" si="44"/>
        <v>46321.486099999995</v>
      </c>
      <c r="H1203" s="3">
        <f t="shared" si="45"/>
        <v>0.41999999999097781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112739.66</v>
      </c>
      <c r="D1206" s="2">
        <f>BILANCA!E202</f>
        <v>97825.02</v>
      </c>
      <c r="E1206" s="2">
        <v>0</v>
      </c>
      <c r="F1206" s="2">
        <v>0</v>
      </c>
      <c r="G1206" s="3">
        <f t="shared" si="44"/>
        <v>60444.381200000003</v>
      </c>
      <c r="H1206" s="3">
        <f t="shared" si="45"/>
        <v>0.36000000000058208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142324.64000000001</v>
      </c>
      <c r="D1223" s="2">
        <f>BILANCA!E219</f>
        <v>137324.64000000001</v>
      </c>
      <c r="E1223" s="2">
        <v>0</v>
      </c>
      <c r="F1223" s="2">
        <v>0</v>
      </c>
      <c r="G1223" s="3">
        <f t="shared" si="38"/>
        <v>88815.444960000008</v>
      </c>
      <c r="H1223" s="3">
        <f t="shared" si="41"/>
        <v>0.71999999997206032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142324.64000000001</v>
      </c>
      <c r="D1224" s="2">
        <f>BILANCA!E220</f>
        <v>137324.64000000001</v>
      </c>
      <c r="E1224" s="2">
        <v>0</v>
      </c>
      <c r="F1224" s="2">
        <v>0</v>
      </c>
      <c r="G1224" s="3">
        <f t="shared" si="38"/>
        <v>89232.418880000012</v>
      </c>
      <c r="H1224" s="3">
        <f t="shared" si="41"/>
        <v>0.71999999997206032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142324.64000000001</v>
      </c>
      <c r="D1225" s="2">
        <f>BILANCA!E221</f>
        <v>137324.64000000001</v>
      </c>
      <c r="E1225" s="2">
        <v>0</v>
      </c>
      <c r="F1225" s="2">
        <v>0</v>
      </c>
      <c r="G1225" s="3">
        <f t="shared" si="38"/>
        <v>89649.392800000001</v>
      </c>
      <c r="H1225" s="3">
        <f t="shared" si="41"/>
        <v>0.71999999997206032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65534.43</v>
      </c>
      <c r="E1251" s="2">
        <v>0</v>
      </c>
      <c r="F1251" s="2">
        <v>0</v>
      </c>
      <c r="G1251" s="3">
        <f>B1251/1000*C1251+B1251/500*D1251</f>
        <v>31587.595259999998</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3031726.81</v>
      </c>
      <c r="D1255" s="2">
        <f>BILANCA!E251</f>
        <v>3456518.41</v>
      </c>
      <c r="E1255" s="2">
        <v>0</v>
      </c>
      <c r="F1255" s="2">
        <v>0</v>
      </c>
      <c r="G1255" s="3">
        <f t="shared" si="38"/>
        <v>2436467.08935</v>
      </c>
      <c r="H1255" s="3">
        <f t="shared" si="41"/>
        <v>0.60000000009313226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3315557.17</v>
      </c>
      <c r="D1256" s="2">
        <f>BILANCA!E252</f>
        <v>3761485</v>
      </c>
      <c r="E1256" s="2">
        <v>0</v>
      </c>
      <c r="F1256" s="2">
        <v>0</v>
      </c>
      <c r="G1256" s="3">
        <f t="shared" si="38"/>
        <v>2666277.6838199999</v>
      </c>
      <c r="H1256" s="3">
        <f t="shared" si="41"/>
        <v>0.16999999992549419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3457881.81</v>
      </c>
      <c r="D1257" s="2">
        <f>BILANCA!E253</f>
        <v>3898809.64</v>
      </c>
      <c r="E1257" s="2">
        <v>0</v>
      </c>
      <c r="F1257" s="2">
        <v>0</v>
      </c>
      <c r="G1257" s="3">
        <f t="shared" si="38"/>
        <v>2780108.7692300002</v>
      </c>
      <c r="H1257" s="3">
        <f t="shared" si="41"/>
        <v>0.54999999981373549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142324.64000000001</v>
      </c>
      <c r="D1258" s="2">
        <f>BILANCA!E254</f>
        <v>137324.64000000001</v>
      </c>
      <c r="E1258" s="2">
        <v>0</v>
      </c>
      <c r="F1258" s="2">
        <v>0</v>
      </c>
      <c r="G1258" s="3">
        <f t="shared" si="38"/>
        <v>103409.53216000002</v>
      </c>
      <c r="H1258" s="3">
        <f t="shared" si="41"/>
        <v>0.71999999997206032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-326162.14999999991</v>
      </c>
      <c r="D1259" s="2">
        <f>BILANCA!E255</f>
        <v>-362636.63999999966</v>
      </c>
      <c r="E1259" s="2">
        <v>0</v>
      </c>
      <c r="F1259" s="2">
        <v>0</v>
      </c>
      <c r="G1259" s="3">
        <f t="shared" si="38"/>
        <v>-261807.4220699998</v>
      </c>
      <c r="H1259" s="3">
        <f t="shared" si="41"/>
        <v>0.51000000024214387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2363240.3200000003</v>
      </c>
      <c r="D1260" s="2">
        <f>BILANCA!E256</f>
        <v>2418169.5300000003</v>
      </c>
      <c r="E1260" s="2">
        <v>0</v>
      </c>
      <c r="F1260" s="2">
        <v>0</v>
      </c>
      <c r="G1260" s="3">
        <f t="shared" si="38"/>
        <v>1799894.8450000002</v>
      </c>
      <c r="H1260" s="3">
        <f t="shared" si="41"/>
        <v>0.7900000000372529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2220915.6800000002</v>
      </c>
      <c r="D1261" s="2">
        <f>BILANCA!E257</f>
        <v>2280844.89</v>
      </c>
      <c r="E1261" s="2">
        <v>0</v>
      </c>
      <c r="F1261" s="2">
        <v>0</v>
      </c>
      <c r="G1261" s="3">
        <f t="shared" si="38"/>
        <v>1702433.97046</v>
      </c>
      <c r="H1261" s="3">
        <f t="shared" si="41"/>
        <v>0.42999999970197678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142324.64000000001</v>
      </c>
      <c r="D1263" s="2">
        <f>BILANCA!E259</f>
        <v>137324.64000000001</v>
      </c>
      <c r="E1263" s="2">
        <v>0</v>
      </c>
      <c r="F1263" s="2">
        <v>0</v>
      </c>
      <c r="G1263" s="3">
        <f t="shared" si="38"/>
        <v>105494.40176000002</v>
      </c>
      <c r="H1263" s="3">
        <f t="shared" si="41"/>
        <v>0.71999999997206032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2689402.47</v>
      </c>
      <c r="D1264" s="2">
        <f>BILANCA!E260</f>
        <v>2780806.17</v>
      </c>
      <c r="E1264" s="2">
        <v>0</v>
      </c>
      <c r="F1264" s="2">
        <v>0</v>
      </c>
      <c r="G1264" s="3">
        <f t="shared" si="38"/>
        <v>2095757.76174</v>
      </c>
      <c r="H1264" s="3">
        <f t="shared" si="41"/>
        <v>0.64000000013038516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2689402.47</v>
      </c>
      <c r="D1266" s="2">
        <f>BILANCA!E262</f>
        <v>2780806.17</v>
      </c>
      <c r="E1266" s="2">
        <v>0</v>
      </c>
      <c r="F1266" s="2">
        <v>0</v>
      </c>
      <c r="G1266" s="3">
        <f t="shared" si="38"/>
        <v>2112259.7913600001</v>
      </c>
      <c r="H1266" s="3">
        <f t="shared" si="41"/>
        <v>0.64000000013038516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42331.789999999994</v>
      </c>
      <c r="D1278" s="2">
        <f>BILANCA!E274</f>
        <v>57670.05</v>
      </c>
      <c r="E1278" s="2">
        <v>0</v>
      </c>
      <c r="F1278" s="2">
        <v>0</v>
      </c>
      <c r="G1278" s="3">
        <f t="shared" si="38"/>
        <v>42256.06652</v>
      </c>
      <c r="H1278" s="3">
        <f t="shared" si="41"/>
        <v>0.26000000000931323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8605.5300000000007</v>
      </c>
      <c r="D1279" s="2">
        <f>BILANCA!E275</f>
        <v>2660.12</v>
      </c>
      <c r="E1279" s="2">
        <v>0</v>
      </c>
      <c r="F1279" s="2">
        <v>0</v>
      </c>
      <c r="G1279" s="3">
        <f t="shared" ref="G1279:G1294" si="48">B1279/1000*C1279+B1279/500*D1279</f>
        <v>3746.0321300000005</v>
      </c>
      <c r="H1279" s="3">
        <f t="shared" ref="H1279:H1294" si="49">ABS(C1279-ROUND(C1279,0))+ABS(D1279-ROUND(D1279,0))</f>
        <v>0.58999999999923602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46304.1</v>
      </c>
      <c r="E1281" s="2">
        <v>0</v>
      </c>
      <c r="F1281" s="2">
        <v>0</v>
      </c>
      <c r="G1281" s="3">
        <f t="shared" si="48"/>
        <v>25096.822200000002</v>
      </c>
      <c r="H1281" s="3">
        <f t="shared" si="49"/>
        <v>9.9999999998544808E-2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46304.1</v>
      </c>
      <c r="E1289" s="2">
        <v>0</v>
      </c>
      <c r="F1289" s="2">
        <v>0</v>
      </c>
      <c r="G1289" s="3">
        <f t="shared" si="48"/>
        <v>25837.687800000003</v>
      </c>
      <c r="H1289" s="3">
        <f t="shared" si="49"/>
        <v>9.9999999998544808E-2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236.38</v>
      </c>
      <c r="D1290" s="2">
        <f>BILANCA!E286</f>
        <v>597.51</v>
      </c>
      <c r="E1290" s="2">
        <v>0</v>
      </c>
      <c r="F1290" s="2">
        <v>0</v>
      </c>
      <c r="G1290" s="3">
        <f t="shared" si="48"/>
        <v>400.79200000000003</v>
      </c>
      <c r="H1290" s="3">
        <f t="shared" si="49"/>
        <v>0.87000000000000455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33489.879999999997</v>
      </c>
      <c r="D1291" s="2">
        <f>BILANCA!E287</f>
        <v>8108.32</v>
      </c>
      <c r="E1291" s="2">
        <v>0</v>
      </c>
      <c r="F1291" s="2">
        <v>0</v>
      </c>
      <c r="G1291" s="3">
        <f t="shared" si="48"/>
        <v>13967.532120000002</v>
      </c>
      <c r="H1291" s="3">
        <f t="shared" si="49"/>
        <v>0.44000000000232831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595681.99</v>
      </c>
      <c r="D1301" s="2">
        <f>BILANCA!E297</f>
        <v>1317712.79</v>
      </c>
      <c r="E1301" s="2">
        <v>0</v>
      </c>
      <c r="F1301" s="2">
        <v>0</v>
      </c>
      <c r="G1301" s="3">
        <f t="shared" si="38"/>
        <v>940252.30287000001</v>
      </c>
      <c r="H1301" s="3">
        <f t="shared" si="41"/>
        <v>0.21999999997206032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595681.99</v>
      </c>
      <c r="D1302" s="2">
        <f>BILANCA!E298</f>
        <v>1317712.79</v>
      </c>
      <c r="E1302" s="2">
        <v>0</v>
      </c>
      <c r="F1302" s="2">
        <v>0</v>
      </c>
      <c r="G1302" s="3">
        <f t="shared" si="38"/>
        <v>943483.41043999989</v>
      </c>
      <c r="H1302" s="3">
        <f t="shared" si="41"/>
        <v>0.21999999997206032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89380.42</v>
      </c>
      <c r="D1305" s="2">
        <f>BILANCA!E302</f>
        <v>91140.92</v>
      </c>
      <c r="E1305" s="2">
        <v>0</v>
      </c>
      <c r="F1305" s="2">
        <v>0</v>
      </c>
      <c r="G1305" s="3">
        <f t="shared" si="38"/>
        <v>80140.366699999984</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46304.1</v>
      </c>
      <c r="E1306" s="2">
        <v>0</v>
      </c>
      <c r="F1306" s="2">
        <v>0</v>
      </c>
      <c r="G1306" s="3">
        <f t="shared" si="38"/>
        <v>27412.027199999997</v>
      </c>
      <c r="H1306" s="3">
        <f t="shared" si="41"/>
        <v>9.9999999998544808E-2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1631.52</v>
      </c>
      <c r="E1311" s="2">
        <v>0</v>
      </c>
      <c r="F1311" s="2">
        <v>0</v>
      </c>
      <c r="G1311" s="3">
        <f t="shared" si="52"/>
        <v>982.17503999999997</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39.47</v>
      </c>
      <c r="E1312" s="2">
        <v>0</v>
      </c>
      <c r="F1312" s="2">
        <v>0</v>
      </c>
      <c r="G1312" s="3">
        <f t="shared" si="52"/>
        <v>23.839879999999997</v>
      </c>
      <c r="H1312" s="3">
        <f t="shared" si="41"/>
        <v>0.46999999999999886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193070.44</v>
      </c>
      <c r="D1339" s="2">
        <f>BILANCA!E336</f>
        <v>140807.65</v>
      </c>
      <c r="E1339" s="2">
        <v>0</v>
      </c>
      <c r="F1339" s="2">
        <v>0</v>
      </c>
      <c r="G1339" s="3">
        <f t="shared" si="52"/>
        <v>156171.60845999999</v>
      </c>
      <c r="H1339" s="3">
        <f t="shared" si="41"/>
        <v>0.79000000000814907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49610.52</v>
      </c>
      <c r="D1340" s="2">
        <f>BILANCA!E337</f>
        <v>38672.22</v>
      </c>
      <c r="E1340" s="2">
        <v>0</v>
      </c>
      <c r="F1340" s="2">
        <v>0</v>
      </c>
      <c r="G1340" s="3">
        <f t="shared" si="52"/>
        <v>41895.1368</v>
      </c>
      <c r="H1340" s="3">
        <f t="shared" si="41"/>
        <v>0.70000000000436557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154479.28</v>
      </c>
      <c r="D1341" s="2">
        <f>BILANCA!E338</f>
        <v>152148.42000000001</v>
      </c>
      <c r="E1341" s="2">
        <v>0</v>
      </c>
      <c r="F1341" s="2">
        <v>0</v>
      </c>
      <c r="G1341" s="3">
        <f t="shared" si="52"/>
        <v>151854.89572000003</v>
      </c>
      <c r="H1341" s="3">
        <f t="shared" si="41"/>
        <v>0.70000000001164153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44810.64</v>
      </c>
      <c r="E1342" s="2">
        <v>0</v>
      </c>
      <c r="F1342" s="2">
        <v>0</v>
      </c>
      <c r="G1342" s="3">
        <f t="shared" si="52"/>
        <v>29754.26496</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142324.64000000001</v>
      </c>
      <c r="D1346" s="2">
        <f>BILANCA!E343</f>
        <v>137324.64000000001</v>
      </c>
      <c r="E1346" s="2">
        <v>0</v>
      </c>
      <c r="F1346" s="2">
        <v>0</v>
      </c>
      <c r="G1346" s="3">
        <f t="shared" si="52"/>
        <v>140103.23712000001</v>
      </c>
      <c r="H1346" s="3">
        <f t="shared" si="41"/>
        <v>0.71999999997206032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348.9</v>
      </c>
      <c r="E1368" s="2">
        <v>0</v>
      </c>
      <c r="F1368" s="2">
        <v>0</v>
      </c>
      <c r="G1368" s="3">
        <f t="shared" si="57"/>
        <v>249.81239999999997</v>
      </c>
      <c r="H1368" s="3">
        <f t="shared" si="58"/>
        <v>0.10000000000002274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65185.53</v>
      </c>
      <c r="E1374" s="2">
        <v>0</v>
      </c>
      <c r="F1374" s="2">
        <v>0</v>
      </c>
      <c r="G1374" s="3">
        <f t="shared" si="59"/>
        <v>47455.065839999996</v>
      </c>
      <c r="H1374" s="3">
        <f t="shared" si="60"/>
        <v>0.47000000000116415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46452.98</v>
      </c>
      <c r="D1392" s="2">
        <f>BILANCA!E389</f>
        <v>46452.98</v>
      </c>
      <c r="E1392" s="2">
        <v>0</v>
      </c>
      <c r="F1392" s="2">
        <v>0</v>
      </c>
      <c r="G1392" s="3">
        <f t="shared" si="61"/>
        <v>53235.115080000003</v>
      </c>
      <c r="H1392" s="3">
        <f t="shared" si="62"/>
        <v>3.9999999993597157E-2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549229.01</v>
      </c>
      <c r="D1394" s="2">
        <f>BILANCA!E391</f>
        <v>1024229.01</v>
      </c>
      <c r="E1394" s="2">
        <v>0</v>
      </c>
      <c r="F1394" s="2">
        <v>0</v>
      </c>
      <c r="G1394" s="3">
        <f t="shared" si="61"/>
        <v>997511.81952000002</v>
      </c>
      <c r="H1394" s="3">
        <f t="shared" si="62"/>
        <v>2.0000000018626451E-2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247030.8</v>
      </c>
      <c r="E1399" s="2">
        <v>0</v>
      </c>
      <c r="F1399" s="2">
        <v>0</v>
      </c>
      <c r="G1399" s="3">
        <f t="shared" si="61"/>
        <v>192189.96239999999</v>
      </c>
      <c r="H1399" s="3">
        <f t="shared" si="62"/>
        <v>0.20000000001164153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176551.81000000003</v>
      </c>
      <c r="D1401" s="7">
        <f>'RAS-funkcijski'!E5</f>
        <v>227327.97</v>
      </c>
      <c r="E1401" s="7">
        <v>0</v>
      </c>
      <c r="F1401" s="7">
        <v>0</v>
      </c>
      <c r="G1401" s="8">
        <f t="shared" si="52"/>
        <v>631.20775000000003</v>
      </c>
      <c r="H1401" s="8">
        <f t="shared" si="41"/>
        <v>0.21999999997206032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175869.31000000003</v>
      </c>
      <c r="D1402" s="2">
        <f>'RAS-funkcijski'!E6</f>
        <v>227327.97</v>
      </c>
      <c r="E1402" s="2">
        <v>0</v>
      </c>
      <c r="F1402" s="2">
        <v>0</v>
      </c>
      <c r="G1402" s="3">
        <f t="shared" si="52"/>
        <v>1261.0505000000001</v>
      </c>
      <c r="H1402" s="3">
        <f t="shared" si="41"/>
        <v>0.34000000002561137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13102.67</v>
      </c>
      <c r="D1403" s="2">
        <f>'RAS-funkcijski'!E7</f>
        <v>16577.54</v>
      </c>
      <c r="E1403" s="2">
        <v>0</v>
      </c>
      <c r="F1403" s="2">
        <v>0</v>
      </c>
      <c r="G1403" s="3">
        <f t="shared" si="52"/>
        <v>138.77325000000002</v>
      </c>
      <c r="H1403" s="3">
        <f t="shared" si="41"/>
        <v>0.78999999999905413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162766.64000000001</v>
      </c>
      <c r="D1404" s="2">
        <f>'RAS-funkcijski'!E8</f>
        <v>210750.43</v>
      </c>
      <c r="E1404" s="2">
        <v>0</v>
      </c>
      <c r="F1404" s="2">
        <v>0</v>
      </c>
      <c r="G1404" s="3">
        <f t="shared" si="52"/>
        <v>2337.0700000000002</v>
      </c>
      <c r="H1404" s="3">
        <f t="shared" si="41"/>
        <v>0.78999999997904524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682.5</v>
      </c>
      <c r="D1409" s="2">
        <f>'RAS-funkcijski'!E13</f>
        <v>0</v>
      </c>
      <c r="E1409" s="2">
        <v>0</v>
      </c>
      <c r="F1409" s="2">
        <v>0</v>
      </c>
      <c r="G1409" s="3">
        <f t="shared" si="52"/>
        <v>6.1424999999999992</v>
      </c>
      <c r="H1409" s="3">
        <f t="shared" si="41"/>
        <v>0.5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682.5</v>
      </c>
      <c r="D1412" s="2">
        <f>'RAS-funkcijski'!E16</f>
        <v>0</v>
      </c>
      <c r="E1412" s="2">
        <v>0</v>
      </c>
      <c r="F1412" s="2">
        <v>0</v>
      </c>
      <c r="G1412" s="3">
        <f t="shared" si="52"/>
        <v>8.19</v>
      </c>
      <c r="H1412" s="3">
        <f t="shared" si="41"/>
        <v>0.5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1327.23</v>
      </c>
      <c r="D1418" s="2">
        <f>'RAS-funkcijski'!E22</f>
        <v>1327.23</v>
      </c>
      <c r="E1418" s="2">
        <v>0</v>
      </c>
      <c r="F1418" s="2">
        <v>0</v>
      </c>
      <c r="G1418" s="3">
        <f t="shared" si="52"/>
        <v>71.670419999999993</v>
      </c>
      <c r="H1418" s="3">
        <f t="shared" si="41"/>
        <v>0.46000000000003638</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1327.23</v>
      </c>
      <c r="D1420" s="2">
        <f>'RAS-funkcijski'!E24</f>
        <v>1327.23</v>
      </c>
      <c r="E1420" s="2">
        <v>0</v>
      </c>
      <c r="F1420" s="2">
        <v>0</v>
      </c>
      <c r="G1420" s="3">
        <f t="shared" si="52"/>
        <v>79.633800000000008</v>
      </c>
      <c r="H1420" s="3">
        <f t="shared" si="41"/>
        <v>0.46000000000003638</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21062</v>
      </c>
      <c r="D1424" s="2">
        <f>'RAS-funkcijski'!E28</f>
        <v>21062</v>
      </c>
      <c r="E1424" s="2">
        <v>0</v>
      </c>
      <c r="F1424" s="2">
        <v>0</v>
      </c>
      <c r="G1424" s="3">
        <f t="shared" si="52"/>
        <v>1516.4639999999999</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21062</v>
      </c>
      <c r="D1426" s="2">
        <f>'RAS-funkcijski'!E30</f>
        <v>21062</v>
      </c>
      <c r="E1426" s="2">
        <v>0</v>
      </c>
      <c r="F1426" s="2">
        <v>0</v>
      </c>
      <c r="G1426" s="3">
        <f t="shared" si="52"/>
        <v>1642.8359999999998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219788.4</v>
      </c>
      <c r="D1431" s="2">
        <f>'RAS-funkcijski'!E35</f>
        <v>150887.6</v>
      </c>
      <c r="E1431" s="2">
        <v>0</v>
      </c>
      <c r="F1431" s="2">
        <v>0</v>
      </c>
      <c r="G1431" s="3">
        <f t="shared" si="52"/>
        <v>16168.471599999999</v>
      </c>
      <c r="H1431" s="3">
        <f t="shared" si="41"/>
        <v>0.79999999998835847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9047.2800000000007</v>
      </c>
      <c r="D1435" s="2">
        <f>'RAS-funkcijski'!E39</f>
        <v>1624.03</v>
      </c>
      <c r="E1435" s="2">
        <v>0</v>
      </c>
      <c r="F1435" s="2">
        <v>0</v>
      </c>
      <c r="G1435" s="3">
        <f t="shared" si="52"/>
        <v>430.33690000000007</v>
      </c>
      <c r="H1435" s="3">
        <f t="shared" si="41"/>
        <v>0.31000000000062755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9047.2800000000007</v>
      </c>
      <c r="D1436" s="2">
        <f>'RAS-funkcijski'!E40</f>
        <v>1624.03</v>
      </c>
      <c r="E1436" s="2">
        <v>0</v>
      </c>
      <c r="F1436" s="2">
        <v>0</v>
      </c>
      <c r="G1436" s="3">
        <f t="shared" si="52"/>
        <v>442.63224000000002</v>
      </c>
      <c r="H1436" s="3">
        <f t="shared" si="41"/>
        <v>0.31000000000062755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210741.12</v>
      </c>
      <c r="D1450" s="2">
        <f>'RAS-funkcijski'!E54</f>
        <v>149263.57</v>
      </c>
      <c r="E1450" s="2">
        <v>0</v>
      </c>
      <c r="F1450" s="2">
        <v>0</v>
      </c>
      <c r="G1450" s="3">
        <f t="shared" si="52"/>
        <v>25463.413</v>
      </c>
      <c r="H1450" s="3">
        <f t="shared" si="63"/>
        <v>0.54999999998835847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210741.12</v>
      </c>
      <c r="D1451" s="2">
        <f>'RAS-funkcijski'!E55</f>
        <v>149263.57</v>
      </c>
      <c r="E1451" s="2">
        <v>0</v>
      </c>
      <c r="F1451" s="2">
        <v>0</v>
      </c>
      <c r="G1451" s="3">
        <f t="shared" si="52"/>
        <v>25972.681259999998</v>
      </c>
      <c r="H1451" s="3">
        <f t="shared" si="63"/>
        <v>0.54999999998835847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61740.73</v>
      </c>
      <c r="D1471" s="2">
        <f>'RAS-funkcijski'!E75</f>
        <v>53316.06</v>
      </c>
      <c r="E1471" s="2">
        <v>0</v>
      </c>
      <c r="F1471" s="2">
        <v>0</v>
      </c>
      <c r="G1471" s="3">
        <f t="shared" si="52"/>
        <v>11954.472349999998</v>
      </c>
      <c r="H1471" s="3">
        <f t="shared" si="63"/>
        <v>0.32999999999447027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61740.73</v>
      </c>
      <c r="D1477" s="2">
        <f>'RAS-funkcijski'!E81</f>
        <v>53316.06</v>
      </c>
      <c r="E1477" s="2">
        <v>0</v>
      </c>
      <c r="F1477" s="2">
        <v>0</v>
      </c>
      <c r="G1477" s="3">
        <f t="shared" si="52"/>
        <v>12964.70945</v>
      </c>
      <c r="H1477" s="3">
        <f t="shared" si="63"/>
        <v>0.32999999999447027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473574.44000000006</v>
      </c>
      <c r="D1478" s="2">
        <f>'RAS-funkcijski'!E82</f>
        <v>387798.17000000004</v>
      </c>
      <c r="E1478" s="2">
        <v>0</v>
      </c>
      <c r="F1478" s="2">
        <v>0</v>
      </c>
      <c r="G1478" s="3">
        <f t="shared" si="52"/>
        <v>97435.32084</v>
      </c>
      <c r="H1478" s="3">
        <f t="shared" si="63"/>
        <v>0.61000000010244548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359021.28</v>
      </c>
      <c r="D1480" s="2">
        <f>'RAS-funkcijski'!E84</f>
        <v>351732.39</v>
      </c>
      <c r="E1480" s="2">
        <v>0</v>
      </c>
      <c r="F1480" s="2">
        <v>0</v>
      </c>
      <c r="G1480" s="3">
        <f t="shared" si="52"/>
        <v>84998.8848</v>
      </c>
      <c r="H1480" s="3">
        <f t="shared" si="63"/>
        <v>0.67000000004190952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114553.16</v>
      </c>
      <c r="D1482" s="2">
        <f>'RAS-funkcijski'!E86</f>
        <v>36065.78</v>
      </c>
      <c r="E1482" s="2">
        <v>0</v>
      </c>
      <c r="F1482" s="2">
        <v>0</v>
      </c>
      <c r="G1482" s="3">
        <f t="shared" si="52"/>
        <v>15308.14704</v>
      </c>
      <c r="H1482" s="3">
        <f t="shared" si="63"/>
        <v>0.38000000000465661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61873.26</v>
      </c>
      <c r="D1503" s="2">
        <f>'RAS-funkcijski'!E107</f>
        <v>251406.78</v>
      </c>
      <c r="E1503" s="2">
        <v>0</v>
      </c>
      <c r="F1503" s="2">
        <v>0</v>
      </c>
      <c r="G1503" s="3">
        <f t="shared" si="52"/>
        <v>58162.742460000001</v>
      </c>
      <c r="H1503" s="3">
        <f t="shared" si="63"/>
        <v>0.48000000000320142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12500</v>
      </c>
      <c r="D1504" s="2">
        <f>'RAS-funkcijski'!E108</f>
        <v>196483.06</v>
      </c>
      <c r="E1504" s="2">
        <v>0</v>
      </c>
      <c r="F1504" s="2">
        <v>0</v>
      </c>
      <c r="G1504" s="3">
        <f t="shared" si="52"/>
        <v>42168.476479999998</v>
      </c>
      <c r="H1504" s="3">
        <f t="shared" si="63"/>
        <v>5.9999999997671694E-2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36306.14</v>
      </c>
      <c r="D1505" s="2">
        <f>'RAS-funkcijski'!E109</f>
        <v>41795.21</v>
      </c>
      <c r="E1505" s="2">
        <v>0</v>
      </c>
      <c r="F1505" s="2">
        <v>0</v>
      </c>
      <c r="G1505" s="3">
        <f t="shared" si="52"/>
        <v>12589.138800000001</v>
      </c>
      <c r="H1505" s="3">
        <f t="shared" si="63"/>
        <v>0.34999999999854481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3000</v>
      </c>
      <c r="D1507" s="2">
        <f>'RAS-funkcijski'!E111</f>
        <v>3000</v>
      </c>
      <c r="E1507" s="2">
        <v>0</v>
      </c>
      <c r="F1507" s="2">
        <v>0</v>
      </c>
      <c r="G1507" s="3">
        <f t="shared" si="52"/>
        <v>963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10067.120000000001</v>
      </c>
      <c r="D1509" s="2">
        <f>'RAS-funkcijski'!E113</f>
        <v>10128.51</v>
      </c>
      <c r="E1509" s="2">
        <v>0</v>
      </c>
      <c r="F1509" s="2">
        <v>0</v>
      </c>
      <c r="G1509" s="3">
        <f t="shared" si="52"/>
        <v>3305.3312599999999</v>
      </c>
      <c r="H1509" s="3">
        <f t="shared" si="63"/>
        <v>0.61000000000058208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20139</v>
      </c>
      <c r="D1510" s="2">
        <f>'RAS-funkcijski'!E114</f>
        <v>24925.059999999998</v>
      </c>
      <c r="E1510" s="2">
        <v>0</v>
      </c>
      <c r="F1510" s="2">
        <v>0</v>
      </c>
      <c r="G1510" s="3">
        <f t="shared" si="52"/>
        <v>7698.8031999999994</v>
      </c>
      <c r="H1510" s="3">
        <f t="shared" si="63"/>
        <v>5.9999999997671694E-2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10937.42</v>
      </c>
      <c r="D1511" s="2">
        <f>'RAS-funkcijski'!E115</f>
        <v>16188</v>
      </c>
      <c r="E1511" s="2">
        <v>0</v>
      </c>
      <c r="F1511" s="2">
        <v>0</v>
      </c>
      <c r="G1511" s="3">
        <f t="shared" si="52"/>
        <v>4807.7896199999996</v>
      </c>
      <c r="H1511" s="3">
        <f t="shared" si="63"/>
        <v>0.42000000000007276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10937.42</v>
      </c>
      <c r="D1512" s="2">
        <f>'RAS-funkcijski'!E116</f>
        <v>16188</v>
      </c>
      <c r="E1512" s="2">
        <v>0</v>
      </c>
      <c r="F1512" s="2">
        <v>0</v>
      </c>
      <c r="G1512" s="3">
        <f t="shared" si="52"/>
        <v>4851.10304</v>
      </c>
      <c r="H1512" s="3">
        <f t="shared" si="63"/>
        <v>0.42000000000007276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9201.58</v>
      </c>
      <c r="D1521" s="2">
        <f>'RAS-funkcijski'!E125</f>
        <v>8737.06</v>
      </c>
      <c r="E1521" s="2">
        <v>0</v>
      </c>
      <c r="F1521" s="2">
        <v>0</v>
      </c>
      <c r="G1521" s="3">
        <f t="shared" si="52"/>
        <v>3227.7596999999996</v>
      </c>
      <c r="H1521" s="3">
        <f t="shared" si="63"/>
        <v>0.47999999999956344</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132240.57</v>
      </c>
      <c r="D1525" s="2">
        <f>'RAS-funkcijski'!E129</f>
        <v>197696.27</v>
      </c>
      <c r="E1525" s="2">
        <v>0</v>
      </c>
      <c r="F1525" s="2">
        <v>0</v>
      </c>
      <c r="G1525" s="3">
        <f t="shared" si="52"/>
        <v>65954.138749999998</v>
      </c>
      <c r="H1525" s="3">
        <f t="shared" si="63"/>
        <v>0.6999999999825377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132240.57</v>
      </c>
      <c r="D1534" s="2">
        <f>'RAS-funkcijski'!E138</f>
        <v>197696.27</v>
      </c>
      <c r="E1534" s="2">
        <v>0</v>
      </c>
      <c r="F1534" s="2">
        <v>0</v>
      </c>
      <c r="G1534" s="3">
        <f t="shared" si="52"/>
        <v>70702.836739999999</v>
      </c>
      <c r="H1534" s="3">
        <f t="shared" si="63"/>
        <v>0.6999999999825377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1168297.4400000002</v>
      </c>
      <c r="D1537" s="14">
        <f>'RAS-funkcijski'!E141</f>
        <v>1315747.1400000001</v>
      </c>
      <c r="E1537" s="14">
        <v>0</v>
      </c>
      <c r="F1537" s="14">
        <v>0</v>
      </c>
      <c r="G1537" s="15">
        <f t="shared" si="52"/>
        <v>520571.46564000013</v>
      </c>
      <c r="H1537" s="15">
        <f t="shared" si="63"/>
        <v>0.58000000030733645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194834.02</v>
      </c>
      <c r="E1538" s="7">
        <v>0</v>
      </c>
      <c r="F1538" s="7">
        <v>0</v>
      </c>
      <c r="G1538" s="8">
        <f t="shared" si="52"/>
        <v>389.66803999999996</v>
      </c>
      <c r="H1538" s="8">
        <f t="shared" si="63"/>
        <v>1.9999999989522621E-2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194834.02</v>
      </c>
      <c r="E1539" s="2">
        <v>0</v>
      </c>
      <c r="F1539" s="2">
        <v>0</v>
      </c>
      <c r="G1539" s="3">
        <f t="shared" si="52"/>
        <v>779.33607999999992</v>
      </c>
      <c r="H1539" s="3">
        <f t="shared" si="63"/>
        <v>1.9999999989522621E-2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194834.02</v>
      </c>
      <c r="E1540" s="2">
        <v>0</v>
      </c>
      <c r="F1540" s="2">
        <v>0</v>
      </c>
      <c r="G1540" s="3">
        <f t="shared" si="52"/>
        <v>1169.0041200000001</v>
      </c>
      <c r="H1540" s="3">
        <f t="shared" si="63"/>
        <v>1.9999999989522621E-2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5639.52</v>
      </c>
      <c r="E1541" s="2">
        <v>0</v>
      </c>
      <c r="F1541" s="2">
        <v>0</v>
      </c>
      <c r="G1541" s="3">
        <f t="shared" si="52"/>
        <v>45.116160000000008</v>
      </c>
      <c r="H1541" s="3">
        <f t="shared" si="63"/>
        <v>0.47999999999956344</v>
      </c>
      <c r="I1541" s="11">
        <f t="shared" ref="I1541:I1546" si="64">G1541*H1541</f>
        <v>21.655756799980306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189194.5</v>
      </c>
      <c r="E1542" s="2">
        <v>0</v>
      </c>
      <c r="F1542" s="2">
        <v>0</v>
      </c>
      <c r="G1542" s="3">
        <f t="shared" si="52"/>
        <v>1891.9449999999999</v>
      </c>
      <c r="H1542" s="3">
        <f t="shared" si="63"/>
        <v>0.5</v>
      </c>
      <c r="I1542" s="11">
        <f t="shared" si="64"/>
        <v>945.97249999999997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539484.88</v>
      </c>
      <c r="D1582" s="7"/>
      <c r="E1582" s="7">
        <v>0</v>
      </c>
      <c r="F1582" s="7">
        <v>0</v>
      </c>
      <c r="G1582" s="8">
        <f t="shared" ref="G1582:G1686" si="70">B1582/1000*C1582</f>
        <v>539.48487999999998</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1596605.6500000001</v>
      </c>
      <c r="D1583" s="2">
        <v>0</v>
      </c>
      <c r="E1583" s="2">
        <v>0</v>
      </c>
      <c r="F1583" s="2">
        <v>0</v>
      </c>
      <c r="G1583" s="3">
        <f t="shared" si="70"/>
        <v>3193.2113000000004</v>
      </c>
      <c r="H1583" s="3">
        <f t="shared" si="71"/>
        <v>0.34999999986030161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862329.24</v>
      </c>
      <c r="D1585" s="2">
        <v>0</v>
      </c>
      <c r="E1585" s="2">
        <v>0</v>
      </c>
      <c r="F1585" s="2">
        <v>0</v>
      </c>
      <c r="G1585" s="3">
        <f t="shared" si="70"/>
        <v>3449.3169600000001</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228385.49</v>
      </c>
      <c r="D1586" s="2">
        <v>0</v>
      </c>
      <c r="E1586" s="2">
        <v>0</v>
      </c>
      <c r="F1586" s="2">
        <v>0</v>
      </c>
      <c r="G1586" s="3">
        <f t="shared" si="70"/>
        <v>1141.9274499999999</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299963.94</v>
      </c>
      <c r="D1587" s="2">
        <v>0</v>
      </c>
      <c r="E1587" s="2">
        <v>0</v>
      </c>
      <c r="F1587" s="2">
        <v>0</v>
      </c>
      <c r="G1587" s="3">
        <f t="shared" si="70"/>
        <v>1799.7836400000001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12067.74</v>
      </c>
      <c r="D1588" s="2">
        <v>0</v>
      </c>
      <c r="E1588" s="2">
        <v>0</v>
      </c>
      <c r="F1588" s="2">
        <v>0</v>
      </c>
      <c r="G1588" s="3">
        <f t="shared" si="70"/>
        <v>84.474180000000004</v>
      </c>
      <c r="H1588" s="3">
        <f t="shared" si="71"/>
        <v>0.26000000000021828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40105.5</v>
      </c>
      <c r="D1590" s="2">
        <v>0</v>
      </c>
      <c r="E1590" s="2">
        <v>0</v>
      </c>
      <c r="F1590" s="2">
        <v>0</v>
      </c>
      <c r="G1590" s="3">
        <f>B1590/1000*C1590</f>
        <v>360.9495</v>
      </c>
      <c r="H1590" s="3">
        <f>ABS(C1590-ROUND(C1590,0))</f>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38317.019999999997</v>
      </c>
      <c r="D1591" s="2">
        <v>0</v>
      </c>
      <c r="E1591" s="2">
        <v>0</v>
      </c>
      <c r="F1591" s="2">
        <v>0</v>
      </c>
      <c r="G1591" s="3">
        <f t="shared" si="70"/>
        <v>383.17019999999997</v>
      </c>
      <c r="H1591" s="3">
        <f t="shared" si="71"/>
        <v>1.9999999996798579E-2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64687.15</v>
      </c>
      <c r="D1592" s="2">
        <v>0</v>
      </c>
      <c r="E1592" s="2">
        <v>0</v>
      </c>
      <c r="F1592" s="2">
        <v>0</v>
      </c>
      <c r="G1592" s="3">
        <f t="shared" si="70"/>
        <v>711.55864999999994</v>
      </c>
      <c r="H1592" s="3">
        <f t="shared" si="71"/>
        <v>0.15000000000145519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178802.4</v>
      </c>
      <c r="D1593" s="2">
        <v>0</v>
      </c>
      <c r="E1593" s="2">
        <v>0</v>
      </c>
      <c r="F1593" s="2">
        <v>0</v>
      </c>
      <c r="G1593" s="3">
        <f t="shared" si="70"/>
        <v>2145.6288</v>
      </c>
      <c r="H1593" s="3">
        <f t="shared" si="71"/>
        <v>0.39999999999417923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635766.55000000005</v>
      </c>
      <c r="D1594" s="2">
        <v>0</v>
      </c>
      <c r="E1594" s="2">
        <v>0</v>
      </c>
      <c r="F1594" s="2">
        <v>0</v>
      </c>
      <c r="G1594" s="3">
        <f t="shared" si="70"/>
        <v>8264.96515</v>
      </c>
      <c r="H1594" s="3">
        <f t="shared" si="71"/>
        <v>0.44999999995343387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98509.86</v>
      </c>
      <c r="D1601" s="2">
        <v>0</v>
      </c>
      <c r="E1601" s="2">
        <v>0</v>
      </c>
      <c r="F1601" s="2">
        <v>0</v>
      </c>
      <c r="G1601" s="3">
        <f>B1601/1000*C1601</f>
        <v>1970.1972000000001</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1556792.5299999998</v>
      </c>
      <c r="D1602" s="2">
        <v>0</v>
      </c>
      <c r="E1602" s="2">
        <v>0</v>
      </c>
      <c r="F1602" s="2">
        <v>0</v>
      </c>
      <c r="G1602" s="3">
        <f t="shared" si="70"/>
        <v>32692.643129999997</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925530.32999999984</v>
      </c>
      <c r="D1604" s="2">
        <v>0</v>
      </c>
      <c r="E1604" s="2">
        <v>0</v>
      </c>
      <c r="F1604" s="2">
        <v>0</v>
      </c>
      <c r="G1604" s="3">
        <f t="shared" si="70"/>
        <v>21287.197589999996</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226133.55</v>
      </c>
      <c r="D1605" s="2">
        <v>0</v>
      </c>
      <c r="E1605" s="2">
        <v>0</v>
      </c>
      <c r="F1605" s="2">
        <v>0</v>
      </c>
      <c r="G1605" s="3">
        <f t="shared" si="70"/>
        <v>5427.2051999999994</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365594.9</v>
      </c>
      <c r="D1606" s="2">
        <v>0</v>
      </c>
      <c r="E1606" s="2">
        <v>0</v>
      </c>
      <c r="F1606" s="2">
        <v>0</v>
      </c>
      <c r="G1606" s="3">
        <f t="shared" si="70"/>
        <v>9139.8725000000013</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12068.08</v>
      </c>
      <c r="D1607" s="2">
        <v>0</v>
      </c>
      <c r="E1607" s="2">
        <v>0</v>
      </c>
      <c r="F1607" s="2">
        <v>0</v>
      </c>
      <c r="G1607" s="3">
        <f t="shared" si="70"/>
        <v>313.77008000000001</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39318.050000000003</v>
      </c>
      <c r="D1609" s="2">
        <v>0</v>
      </c>
      <c r="E1609" s="2">
        <v>0</v>
      </c>
      <c r="F1609" s="2">
        <v>0</v>
      </c>
      <c r="G1609" s="3">
        <f>B1609/1000*C1609</f>
        <v>1100.9054000000001</v>
      </c>
      <c r="H1609" s="3">
        <f>ABS(C1609-ROUND(C1609,0))</f>
        <v>5.0000000002910383E-2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38816.1</v>
      </c>
      <c r="D1610" s="2">
        <v>0</v>
      </c>
      <c r="E1610" s="2">
        <v>0</v>
      </c>
      <c r="F1610" s="2">
        <v>0</v>
      </c>
      <c r="G1610" s="3">
        <f t="shared" si="70"/>
        <v>1125.6668999999999</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64448.35</v>
      </c>
      <c r="D1611" s="2">
        <v>0</v>
      </c>
      <c r="E1611" s="2">
        <v>0</v>
      </c>
      <c r="F1611" s="2">
        <v>0</v>
      </c>
      <c r="G1611" s="3">
        <f t="shared" si="70"/>
        <v>1933.4504999999999</v>
      </c>
      <c r="H1611" s="3">
        <f t="shared" si="71"/>
        <v>0.34999999999854481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179151.3</v>
      </c>
      <c r="D1612" s="2">
        <v>0</v>
      </c>
      <c r="E1612" s="2">
        <v>0</v>
      </c>
      <c r="F1612" s="2">
        <v>0</v>
      </c>
      <c r="G1612" s="3">
        <f t="shared" si="70"/>
        <v>5553.6902999999993</v>
      </c>
      <c r="H1612" s="3">
        <f t="shared" si="71"/>
        <v>0.29999999998835847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593286.77</v>
      </c>
      <c r="D1613" s="2">
        <v>0</v>
      </c>
      <c r="E1613" s="2">
        <v>0</v>
      </c>
      <c r="F1613" s="2">
        <v>0</v>
      </c>
      <c r="G1613" s="3">
        <f t="shared" si="70"/>
        <v>18985.176640000001</v>
      </c>
      <c r="H1613" s="3">
        <f t="shared" si="71"/>
        <v>0.22999999998137355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5000</v>
      </c>
      <c r="D1614" s="2">
        <v>0</v>
      </c>
      <c r="E1614" s="2">
        <v>0</v>
      </c>
      <c r="F1614" s="2">
        <v>0</v>
      </c>
      <c r="G1614" s="3">
        <f t="shared" si="70"/>
        <v>165</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5000</v>
      </c>
      <c r="D1618" s="2">
        <v>0</v>
      </c>
      <c r="E1618" s="2">
        <v>0</v>
      </c>
      <c r="F1618" s="2">
        <v>0</v>
      </c>
      <c r="G1618" s="3">
        <f t="shared" si="70"/>
        <v>185</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32975.43</v>
      </c>
      <c r="D1620" s="2">
        <v>0</v>
      </c>
      <c r="E1620" s="2">
        <v>0</v>
      </c>
      <c r="F1620" s="2">
        <v>0</v>
      </c>
      <c r="G1620" s="3">
        <f>B1620/1000*C1620</f>
        <v>1286.04177</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579298.00000000047</v>
      </c>
      <c r="D1621" s="2">
        <v>0</v>
      </c>
      <c r="E1621" s="2">
        <v>0</v>
      </c>
      <c r="F1621" s="2">
        <v>0</v>
      </c>
      <c r="G1621" s="3">
        <f t="shared" si="70"/>
        <v>23171.92000000002</v>
      </c>
      <c r="H1621" s="3">
        <f t="shared" si="71"/>
        <v>4.6566128730773926E-10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293304.97000000003</v>
      </c>
      <c r="D1622" s="2">
        <v>0</v>
      </c>
      <c r="E1622" s="2">
        <v>0</v>
      </c>
      <c r="F1622" s="2">
        <v>0</v>
      </c>
      <c r="G1622" s="3">
        <f t="shared" si="70"/>
        <v>12025.503770000001</v>
      </c>
      <c r="H1622" s="3">
        <f t="shared" si="71"/>
        <v>2.9999999969732016E-2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140807.65</v>
      </c>
      <c r="D1628" s="2">
        <v>0</v>
      </c>
      <c r="E1628" s="2">
        <v>0</v>
      </c>
      <c r="F1628" s="2">
        <v>0</v>
      </c>
      <c r="G1628" s="3">
        <f t="shared" si="70"/>
        <v>6617.9595499999996</v>
      </c>
      <c r="H1628" s="3">
        <f t="shared" si="71"/>
        <v>0.35000000000582077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140807.65</v>
      </c>
      <c r="D1634" s="2">
        <v>0</v>
      </c>
      <c r="E1634" s="2">
        <v>0</v>
      </c>
      <c r="F1634" s="2">
        <v>0</v>
      </c>
      <c r="G1634" s="3">
        <f t="shared" si="70"/>
        <v>7462.8054499999998</v>
      </c>
      <c r="H1634" s="3">
        <f t="shared" si="71"/>
        <v>0.35000000000582077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14342.31</v>
      </c>
      <c r="D1635" s="2">
        <v>0</v>
      </c>
      <c r="E1635" s="2">
        <v>0</v>
      </c>
      <c r="F1635" s="2">
        <v>0</v>
      </c>
      <c r="G1635" s="3">
        <f t="shared" si="70"/>
        <v>774.48473999999999</v>
      </c>
      <c r="H1635" s="3">
        <f t="shared" si="71"/>
        <v>0.30999999999949068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22797.97</v>
      </c>
      <c r="D1636" s="2">
        <v>0</v>
      </c>
      <c r="E1636" s="2">
        <v>0</v>
      </c>
      <c r="F1636" s="2">
        <v>0</v>
      </c>
      <c r="G1636" s="3">
        <f t="shared" si="70"/>
        <v>1253.8883500000002</v>
      </c>
      <c r="H1636" s="3">
        <f t="shared" si="71"/>
        <v>2.9999999998835847E-2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40198.129999999997</v>
      </c>
      <c r="D1637" s="2">
        <v>0</v>
      </c>
      <c r="E1637" s="2">
        <v>0</v>
      </c>
      <c r="F1637" s="2">
        <v>0</v>
      </c>
      <c r="G1637" s="3">
        <f t="shared" si="70"/>
        <v>2251.09528</v>
      </c>
      <c r="H1637" s="3">
        <f t="shared" si="71"/>
        <v>0.12999999999738066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63469.24</v>
      </c>
      <c r="D1638" s="2">
        <v>0</v>
      </c>
      <c r="E1638" s="2">
        <v>0</v>
      </c>
      <c r="F1638" s="2">
        <v>0</v>
      </c>
      <c r="G1638" s="3">
        <f t="shared" si="70"/>
        <v>3617.7466800000002</v>
      </c>
      <c r="H1638" s="3">
        <f t="shared" si="71"/>
        <v>0.23999999999796273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152148.42000000001</v>
      </c>
      <c r="D1669" s="2">
        <v>0</v>
      </c>
      <c r="E1669" s="2">
        <v>0</v>
      </c>
      <c r="F1669" s="2">
        <v>0</v>
      </c>
      <c r="G1669" s="3">
        <f t="shared" si="70"/>
        <v>13389.060960000001</v>
      </c>
      <c r="H1669" s="3">
        <f t="shared" si="71"/>
        <v>0.42000000001280569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24523.360000000001</v>
      </c>
      <c r="D1670" s="2">
        <v>0</v>
      </c>
      <c r="E1670" s="2">
        <v>0</v>
      </c>
      <c r="F1670" s="2">
        <v>0</v>
      </c>
      <c r="G1670" s="3">
        <f t="shared" si="70"/>
        <v>2182.5790400000001</v>
      </c>
      <c r="H1670" s="3">
        <f t="shared" si="71"/>
        <v>0.36000000000058208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47385.4</v>
      </c>
      <c r="D1671" s="2">
        <v>0</v>
      </c>
      <c r="E1671" s="2">
        <v>0</v>
      </c>
      <c r="F1671" s="2">
        <v>0</v>
      </c>
      <c r="G1671" s="3">
        <f t="shared" si="70"/>
        <v>4264.6859999999997</v>
      </c>
      <c r="H1671" s="3">
        <f t="shared" si="71"/>
        <v>0.40000000000145519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80239.66</v>
      </c>
      <c r="D1673" s="2">
        <v>0</v>
      </c>
      <c r="E1673" s="2">
        <v>0</v>
      </c>
      <c r="F1673" s="2">
        <v>0</v>
      </c>
      <c r="G1673" s="3">
        <f t="shared" si="70"/>
        <v>7382.0487199999998</v>
      </c>
      <c r="H1673" s="3">
        <f t="shared" si="71"/>
        <v>0.33999999999650754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348.9</v>
      </c>
      <c r="D1680" s="2">
        <v>0</v>
      </c>
      <c r="E1680" s="2">
        <v>0</v>
      </c>
      <c r="F1680" s="2">
        <v>0</v>
      </c>
      <c r="G1680" s="3">
        <f>B1680/1000*C1680</f>
        <v>34.5411</v>
      </c>
      <c r="H1680" s="3">
        <f>ABS(C1680-ROUND(C1680,0))</f>
        <v>0.10000000000002274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285993.03000000003</v>
      </c>
      <c r="D1681" s="2">
        <v>0</v>
      </c>
      <c r="E1681" s="2">
        <v>0</v>
      </c>
      <c r="F1681" s="2">
        <v>0</v>
      </c>
      <c r="G1681" s="3">
        <f t="shared" si="70"/>
        <v>28599.303000000004</v>
      </c>
      <c r="H1681" s="3">
        <f t="shared" si="71"/>
        <v>3.0000000027939677E-2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38672.22</v>
      </c>
      <c r="D1683" s="2">
        <v>0</v>
      </c>
      <c r="E1683" s="2">
        <v>0</v>
      </c>
      <c r="F1683" s="2">
        <v>0</v>
      </c>
      <c r="G1683" s="3">
        <f t="shared" si="70"/>
        <v>3944.5664400000001</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44810.64</v>
      </c>
      <c r="D1684" s="2">
        <v>0</v>
      </c>
      <c r="E1684" s="2">
        <v>0</v>
      </c>
      <c r="F1684" s="2">
        <v>0</v>
      </c>
      <c r="G1684" s="3">
        <f t="shared" si="70"/>
        <v>4615.4959199999994</v>
      </c>
      <c r="H1684" s="3">
        <f t="shared" si="71"/>
        <v>0.36000000000058208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137324.64000000001</v>
      </c>
      <c r="D1685" s="2">
        <v>0</v>
      </c>
      <c r="E1685" s="2">
        <v>0</v>
      </c>
      <c r="F1685" s="2">
        <v>0</v>
      </c>
      <c r="G1685" s="3">
        <f>B1685/1000*C1685</f>
        <v>14281.762560000001</v>
      </c>
      <c r="H1685" s="3">
        <f>ABS(C1685-ROUND(C1685,0))</f>
        <v>0.35999999998603016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65185.53</v>
      </c>
      <c r="D1686" s="14">
        <v>0</v>
      </c>
      <c r="E1686" s="14">
        <v>0</v>
      </c>
      <c r="F1686" s="14">
        <v>0</v>
      </c>
      <c r="G1686" s="15">
        <f t="shared" si="70"/>
        <v>6844.4806499999995</v>
      </c>
      <c r="H1686" s="15">
        <f t="shared" si="71"/>
        <v>0.47000000000116415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36926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955411.28999999992</v>
      </c>
      <c r="I17" s="275">
        <f>'PR-RAS'!E6</f>
        <v>1377922.8099999998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551365.33000000007</v>
      </c>
      <c r="I18" s="275">
        <f>'PR-RAS'!E152</f>
        <v>679980.59000000008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326162.15000000014</v>
      </c>
      <c r="I20" s="275">
        <f>'PR-RAS'!E650</f>
        <v>362636.64000000048</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2911541.6399999992</v>
      </c>
      <c r="I22" s="275">
        <f>BILANCA!E7</f>
        <v>3352474.1700000004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659670.05000000005</v>
      </c>
      <c r="I23" s="275">
        <f>BILANCA!E69</f>
        <v>683342.24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539484.88</v>
      </c>
      <c r="I24" s="275">
        <f>BILANCA!E177</f>
        <v>579298.00000000012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3031726.81</v>
      </c>
      <c r="I25" s="275">
        <f>BILANCA!E251</f>
        <v>3456518.41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176551.81000000003</v>
      </c>
      <c r="I27" s="275">
        <f>'RAS-funkcijski'!E5</f>
        <v>227327.97</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219788.4</v>
      </c>
      <c r="I28" s="275">
        <f>'RAS-funkcijski'!E35</f>
        <v>150887.6</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20139</v>
      </c>
      <c r="I30" s="275">
        <f>'RAS-funkcijski'!E114</f>
        <v>24925.059999999998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1168297.4400000002</v>
      </c>
      <c r="I31" s="275">
        <f>'RAS-funkcijski'!E141</f>
        <v>1315747.1400000001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194834.02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539484.88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579298.00000000047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293304.97000000003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285993.03000000003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955411.28999999992</v>
      </c>
      <c r="E6" s="60">
        <f>E7+E43+E49+E82+E106+E125+E134+E140</f>
        <v>1377922.8099999998</v>
      </c>
      <c r="F6" s="45">
        <f t="shared" ref="F6:F132" si="0">IF(D6&lt;&gt;0,IF(E6/D6&gt;=100,"&gt;&gt;100",E6/D6*100),"-")</f>
        <v>144.22299845336767</v>
      </c>
    </row>
    <row r="7" spans="1:24" ht="12.75" customHeight="1" x14ac:dyDescent="0.2">
      <c r="A7" s="63">
        <v>61</v>
      </c>
      <c r="B7" s="220" t="s">
        <v>17</v>
      </c>
      <c r="C7" s="247" t="s">
        <v>18</v>
      </c>
      <c r="D7" s="60">
        <f>D8+D17+D23+D29+D36+D39</f>
        <v>198678.83</v>
      </c>
      <c r="E7" s="60">
        <f>E8+E17+E23+E29+E36+E39</f>
        <v>217121.34999999998</v>
      </c>
      <c r="F7" s="45">
        <f t="shared" si="0"/>
        <v>109.28257932664491</v>
      </c>
    </row>
    <row r="8" spans="1:24" ht="12.75" customHeight="1" x14ac:dyDescent="0.2">
      <c r="A8" s="63">
        <v>611</v>
      </c>
      <c r="B8" s="220" t="s">
        <v>19</v>
      </c>
      <c r="C8" s="247" t="s">
        <v>20</v>
      </c>
      <c r="D8" s="60">
        <f>SUM(D9:D14)-D15-D16</f>
        <v>179739.06</v>
      </c>
      <c r="E8" s="60">
        <f>SUM(E9:E14)-E15-E16</f>
        <v>200132.37</v>
      </c>
      <c r="F8" s="45">
        <f t="shared" si="0"/>
        <v>111.34606467842883</v>
      </c>
    </row>
    <row r="9" spans="1:24" ht="12.75" customHeight="1" x14ac:dyDescent="0.2">
      <c r="A9" s="63">
        <v>6111</v>
      </c>
      <c r="B9" s="65" t="s">
        <v>21</v>
      </c>
      <c r="C9" s="247" t="s">
        <v>22</v>
      </c>
      <c r="D9" s="194">
        <v>179739.06</v>
      </c>
      <c r="E9" s="194">
        <v>200132.37</v>
      </c>
      <c r="F9" s="45">
        <f t="shared" si="0"/>
        <v>111.34606467842883</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17410.440000000002</v>
      </c>
      <c r="E23" s="60">
        <f t="shared" si="2"/>
        <v>15904.15</v>
      </c>
      <c r="F23" s="45">
        <f t="shared" si="0"/>
        <v>91.348351908395173</v>
      </c>
    </row>
    <row r="24" spans="1:6" ht="12.75" customHeight="1" x14ac:dyDescent="0.2">
      <c r="A24" s="63">
        <v>6131</v>
      </c>
      <c r="B24" s="65" t="s">
        <v>51</v>
      </c>
      <c r="C24" s="247" t="s">
        <v>52</v>
      </c>
      <c r="D24" s="194">
        <v>3820.25</v>
      </c>
      <c r="E24" s="194">
        <v>2139.08</v>
      </c>
      <c r="F24" s="45">
        <f t="shared" si="0"/>
        <v>55.99319416268569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13590.19</v>
      </c>
      <c r="E27" s="194">
        <v>13765.07</v>
      </c>
      <c r="F27" s="45">
        <f t="shared" si="0"/>
        <v>101.28681055967577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1529.33</v>
      </c>
      <c r="E29" s="60">
        <f>SUM(E30:E35)</f>
        <v>1084.83</v>
      </c>
      <c r="F29" s="45">
        <f t="shared" si="0"/>
        <v>70.934984601099828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1529.33</v>
      </c>
      <c r="E31" s="194">
        <v>1084.83</v>
      </c>
      <c r="F31" s="45">
        <f t="shared" si="0"/>
        <v>70.934984601099828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694978.68</v>
      </c>
      <c r="E49" s="60">
        <f>E50+E53+E58+E61+E64+E68+E71+E74+E77</f>
        <v>1089746.67</v>
      </c>
      <c r="F49" s="45">
        <f t="shared" si="0"/>
        <v>156.80289214051859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521212.9</v>
      </c>
      <c r="E58" s="60">
        <f t="shared" si="9"/>
        <v>427004.32</v>
      </c>
      <c r="F58" s="45">
        <f t="shared" si="0"/>
        <v>81.92512503048178</v>
      </c>
    </row>
    <row r="59" spans="1:6" ht="24" x14ac:dyDescent="0.2">
      <c r="A59" s="63">
        <v>6331</v>
      </c>
      <c r="B59" s="65" t="s">
        <v>121</v>
      </c>
      <c r="C59" s="247" t="s">
        <v>122</v>
      </c>
      <c r="D59" s="194">
        <v>337812.9</v>
      </c>
      <c r="E59" s="194">
        <v>6344.32</v>
      </c>
      <c r="F59" s="45">
        <f t="shared" si="0"/>
        <v>1.8780573506813978</v>
      </c>
    </row>
    <row r="60" spans="1:6" ht="24" x14ac:dyDescent="0.2">
      <c r="A60" s="63">
        <v>6332</v>
      </c>
      <c r="B60" s="65" t="s">
        <v>123</v>
      </c>
      <c r="C60" s="247" t="s">
        <v>124</v>
      </c>
      <c r="D60" s="194">
        <v>183400</v>
      </c>
      <c r="E60" s="194">
        <v>420660</v>
      </c>
      <c r="F60" s="45">
        <f t="shared" si="0"/>
        <v>229.36750272628137</v>
      </c>
    </row>
    <row r="61" spans="1:6" ht="12.75" customHeight="1" x14ac:dyDescent="0.2">
      <c r="A61" s="63">
        <v>634</v>
      </c>
      <c r="B61" s="65" t="s">
        <v>125</v>
      </c>
      <c r="C61" s="247" t="s">
        <v>126</v>
      </c>
      <c r="D61" s="60">
        <f t="shared" ref="D61:E61" si="10">SUM(D62:D63)</f>
        <v>53366.42</v>
      </c>
      <c r="E61" s="60">
        <f t="shared" si="10"/>
        <v>51809.5</v>
      </c>
      <c r="F61" s="45">
        <f t="shared" si="0"/>
        <v>97.082584891398</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53366.42</v>
      </c>
      <c r="E63" s="194">
        <v>51809.5</v>
      </c>
      <c r="F63" s="45">
        <f t="shared" si="0"/>
        <v>97.082584891398</v>
      </c>
    </row>
    <row r="64" spans="1:6" ht="24" x14ac:dyDescent="0.2">
      <c r="A64" s="63">
        <v>635</v>
      </c>
      <c r="B64" s="65" t="s">
        <v>131</v>
      </c>
      <c r="C64" s="247" t="s">
        <v>132</v>
      </c>
      <c r="D64" s="60">
        <f>SUM(D65:D67)</f>
        <v>0</v>
      </c>
      <c r="E64" s="60">
        <f>SUM(E65:E67)</f>
        <v>364123.6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364123.6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120399.36</v>
      </c>
      <c r="E74" s="60">
        <f t="shared" si="13"/>
        <v>246809.25</v>
      </c>
      <c r="F74" s="45">
        <f t="shared" si="0"/>
        <v>204.99216108789949</v>
      </c>
    </row>
    <row r="75" spans="1:6" ht="12.75" customHeight="1" x14ac:dyDescent="0.2">
      <c r="A75" s="63" t="s">
        <v>153</v>
      </c>
      <c r="B75" s="65" t="s">
        <v>154</v>
      </c>
      <c r="C75" s="247" t="s">
        <v>153</v>
      </c>
      <c r="D75" s="194">
        <v>120399.36</v>
      </c>
      <c r="E75" s="194">
        <v>174915.9</v>
      </c>
      <c r="F75" s="45">
        <f t="shared" si="0"/>
        <v>145.2797589621739</v>
      </c>
    </row>
    <row r="76" spans="1:6" ht="12.75" customHeight="1" x14ac:dyDescent="0.2">
      <c r="A76" s="63" t="s">
        <v>155</v>
      </c>
      <c r="B76" s="65" t="s">
        <v>156</v>
      </c>
      <c r="C76" s="247" t="s">
        <v>155</v>
      </c>
      <c r="D76" s="194">
        <v>0</v>
      </c>
      <c r="E76" s="194">
        <v>71893.350000000006</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17684.849999999999</v>
      </c>
      <c r="E82" s="60">
        <f t="shared" si="15"/>
        <v>19847.900000000001</v>
      </c>
      <c r="F82" s="45">
        <f t="shared" si="0"/>
        <v>112.23109045312798</v>
      </c>
    </row>
    <row r="83" spans="1:6" ht="12.75" customHeight="1" x14ac:dyDescent="0.2">
      <c r="A83" s="63">
        <v>641</v>
      </c>
      <c r="B83" s="64" t="s">
        <v>169</v>
      </c>
      <c r="C83" s="247" t="s">
        <v>170</v>
      </c>
      <c r="D83" s="60">
        <f t="shared" ref="D83:E83" si="16">SUM(D84:D90)</f>
        <v>8.68</v>
      </c>
      <c r="E83" s="60">
        <f t="shared" si="16"/>
        <v>12.96</v>
      </c>
      <c r="F83" s="45">
        <f t="shared" si="0"/>
        <v>149.30875576036868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8.68</v>
      </c>
      <c r="E85" s="194">
        <v>12.96</v>
      </c>
      <c r="F85" s="45">
        <f t="shared" si="0"/>
        <v>149.30875576036868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17676.169999999998</v>
      </c>
      <c r="E91" s="60">
        <f t="shared" si="17"/>
        <v>19834.940000000002</v>
      </c>
      <c r="F91" s="45">
        <f t="shared" si="0"/>
        <v>112.21288322074298</v>
      </c>
    </row>
    <row r="92" spans="1:6" ht="12.75" customHeight="1" x14ac:dyDescent="0.2">
      <c r="A92" s="63">
        <v>6421</v>
      </c>
      <c r="B92" s="64" t="s">
        <v>187</v>
      </c>
      <c r="C92" s="247" t="s">
        <v>188</v>
      </c>
      <c r="D92" s="194">
        <v>0</v>
      </c>
      <c r="E92" s="194">
        <v>518.47</v>
      </c>
      <c r="F92" s="45" t="str">
        <f t="shared" si="0"/>
        <v>-</v>
      </c>
    </row>
    <row r="93" spans="1:6" ht="12.75" customHeight="1" x14ac:dyDescent="0.2">
      <c r="A93" s="63">
        <v>6422</v>
      </c>
      <c r="B93" s="64" t="s">
        <v>189</v>
      </c>
      <c r="C93" s="247" t="s">
        <v>190</v>
      </c>
      <c r="D93" s="194">
        <v>17206.66</v>
      </c>
      <c r="E93" s="194">
        <v>19316.47</v>
      </c>
      <c r="F93" s="45">
        <f t="shared" si="0"/>
        <v>112.26158940782234</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469.51</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44056.98</v>
      </c>
      <c r="E106" s="60">
        <f>E107+E112+E120+E124</f>
        <v>51074.159999999996</v>
      </c>
      <c r="F106" s="45">
        <f t="shared" si="0"/>
        <v>115.92751023787828</v>
      </c>
    </row>
    <row r="107" spans="1:6" ht="12.75" customHeight="1" x14ac:dyDescent="0.2">
      <c r="A107" s="63">
        <v>651</v>
      </c>
      <c r="B107" s="64" t="s">
        <v>217</v>
      </c>
      <c r="C107" s="247" t="s">
        <v>218</v>
      </c>
      <c r="D107" s="60">
        <f t="shared" ref="D107:E107" si="19">SUM(D108:D111)</f>
        <v>5125.72</v>
      </c>
      <c r="E107" s="60">
        <f t="shared" si="19"/>
        <v>5467.18</v>
      </c>
      <c r="F107" s="45">
        <f t="shared" si="0"/>
        <v>106.66169825897629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5125.72</v>
      </c>
      <c r="E109" s="194">
        <v>5467.18</v>
      </c>
      <c r="F109" s="45">
        <f t="shared" si="0"/>
        <v>106.66169825897629</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23286.100000000002</v>
      </c>
      <c r="E112" s="60">
        <f t="shared" si="20"/>
        <v>31808.49</v>
      </c>
      <c r="F112" s="45">
        <f t="shared" si="0"/>
        <v>136.59861462417493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38.97</v>
      </c>
      <c r="E114" s="194">
        <v>0</v>
      </c>
      <c r="F114" s="45">
        <f t="shared" si="0"/>
        <v>0</v>
      </c>
    </row>
    <row r="115" spans="1:6" ht="12.75" customHeight="1" x14ac:dyDescent="0.2">
      <c r="A115" s="63">
        <v>6524</v>
      </c>
      <c r="B115" s="64" t="s">
        <v>233</v>
      </c>
      <c r="C115" s="247" t="s">
        <v>234</v>
      </c>
      <c r="D115" s="194">
        <v>16497.13</v>
      </c>
      <c r="E115" s="194">
        <v>31808.49</v>
      </c>
      <c r="F115" s="45">
        <f t="shared" si="0"/>
        <v>192.81226492123176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6750</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15645.16</v>
      </c>
      <c r="E120" s="60">
        <f t="shared" si="21"/>
        <v>13798.49</v>
      </c>
      <c r="F120" s="45">
        <f t="shared" si="0"/>
        <v>88.196541294560106</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15645.16</v>
      </c>
      <c r="E122" s="194">
        <v>13798.49</v>
      </c>
      <c r="F122" s="45">
        <f t="shared" si="0"/>
        <v>88.196541294560106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11.95</v>
      </c>
      <c r="E140" s="60">
        <f t="shared" si="28"/>
        <v>132.72999999999999</v>
      </c>
      <c r="F140" s="45">
        <f t="shared" si="26"/>
        <v>1110.7112970711296</v>
      </c>
    </row>
    <row r="141" spans="1:6" ht="12.75" customHeight="1" x14ac:dyDescent="0.2">
      <c r="A141" s="63">
        <v>681</v>
      </c>
      <c r="B141" s="65" t="s">
        <v>285</v>
      </c>
      <c r="C141" s="247" t="s">
        <v>286</v>
      </c>
      <c r="D141" s="60">
        <f t="shared" ref="D141:E141" si="29">SUM(D142:D150)</f>
        <v>11.95</v>
      </c>
      <c r="E141" s="60">
        <f t="shared" si="29"/>
        <v>132.72999999999999</v>
      </c>
      <c r="F141" s="45">
        <f t="shared" si="26"/>
        <v>1110.7112970711296</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11.95</v>
      </c>
      <c r="E150" s="194">
        <v>132.72999999999999</v>
      </c>
      <c r="F150" s="45">
        <f t="shared" si="26"/>
        <v>1110.7112970711296</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551365.33000000007</v>
      </c>
      <c r="E152" s="60">
        <f>E153+E164+E202+E221+E230+E262+E273</f>
        <v>679980.59000000008</v>
      </c>
      <c r="F152" s="45">
        <f t="shared" si="26"/>
        <v>123.32668613748348</v>
      </c>
    </row>
    <row r="153" spans="1:6" ht="12.75" customHeight="1" x14ac:dyDescent="0.2">
      <c r="A153" s="63">
        <v>31</v>
      </c>
      <c r="B153" s="64" t="s">
        <v>308</v>
      </c>
      <c r="C153" s="247" t="s">
        <v>309</v>
      </c>
      <c r="D153" s="60">
        <f t="shared" ref="D153:E153" si="30">D154+D159+D160</f>
        <v>137111.71</v>
      </c>
      <c r="E153" s="60">
        <f t="shared" si="30"/>
        <v>222718.87</v>
      </c>
      <c r="F153" s="45">
        <f t="shared" si="26"/>
        <v>162.43606764148737</v>
      </c>
    </row>
    <row r="154" spans="1:6" ht="12.75" customHeight="1" x14ac:dyDescent="0.2">
      <c r="A154" s="63">
        <v>311</v>
      </c>
      <c r="B154" s="64" t="s">
        <v>310</v>
      </c>
      <c r="C154" s="247" t="s">
        <v>311</v>
      </c>
      <c r="D154" s="60">
        <f t="shared" ref="D154:E154" si="31">SUM(D155:D158)</f>
        <v>116147.4</v>
      </c>
      <c r="E154" s="60">
        <f t="shared" si="31"/>
        <v>188646.2</v>
      </c>
      <c r="F154" s="45">
        <f t="shared" si="26"/>
        <v>162.41964951432405</v>
      </c>
    </row>
    <row r="155" spans="1:6" ht="12.75" customHeight="1" x14ac:dyDescent="0.2">
      <c r="A155" s="63">
        <v>3111</v>
      </c>
      <c r="B155" s="64" t="s">
        <v>312</v>
      </c>
      <c r="C155" s="247" t="s">
        <v>313</v>
      </c>
      <c r="D155" s="194">
        <v>116147.4</v>
      </c>
      <c r="E155" s="194">
        <v>188646.2</v>
      </c>
      <c r="F155" s="45">
        <f t="shared" si="26"/>
        <v>162.41964951432405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1800</v>
      </c>
      <c r="E159" s="194">
        <v>2900</v>
      </c>
      <c r="F159" s="45">
        <f t="shared" si="26"/>
        <v>161.11111111111111</v>
      </c>
    </row>
    <row r="160" spans="1:6" ht="12.75" customHeight="1" x14ac:dyDescent="0.2">
      <c r="A160" s="63">
        <v>313</v>
      </c>
      <c r="B160" s="65" t="s">
        <v>322</v>
      </c>
      <c r="C160" s="247" t="s">
        <v>323</v>
      </c>
      <c r="D160" s="60">
        <f t="shared" ref="D160:E160" si="32">SUM(D161:D163)</f>
        <v>19164.310000000001</v>
      </c>
      <c r="E160" s="60">
        <f t="shared" si="32"/>
        <v>31172.67</v>
      </c>
      <c r="F160" s="45">
        <f t="shared" si="26"/>
        <v>162.66001750128231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19164.310000000001</v>
      </c>
      <c r="E162" s="194">
        <v>31172.67</v>
      </c>
      <c r="F162" s="45">
        <f t="shared" si="26"/>
        <v>162.66001750128231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279297.95</v>
      </c>
      <c r="E164" s="60">
        <f>E165+E170+E178+E188+E189+E194</f>
        <v>301926.18</v>
      </c>
      <c r="F164" s="45">
        <f t="shared" si="26"/>
        <v>108.10182459269751</v>
      </c>
    </row>
    <row r="165" spans="1:6" ht="12.75" customHeight="1" x14ac:dyDescent="0.2">
      <c r="A165" s="63">
        <v>321</v>
      </c>
      <c r="B165" s="64" t="s">
        <v>332</v>
      </c>
      <c r="C165" s="247" t="s">
        <v>333</v>
      </c>
      <c r="D165" s="60">
        <f t="shared" ref="D165:E165" si="33">SUM(D166:D169)</f>
        <v>4921.75</v>
      </c>
      <c r="E165" s="60">
        <f t="shared" si="33"/>
        <v>5064</v>
      </c>
      <c r="F165" s="45">
        <f t="shared" si="26"/>
        <v>102.89023213287956</v>
      </c>
    </row>
    <row r="166" spans="1:6" ht="12.75" customHeight="1" x14ac:dyDescent="0.2">
      <c r="A166" s="63">
        <v>3211</v>
      </c>
      <c r="B166" s="64" t="s">
        <v>334</v>
      </c>
      <c r="C166" s="247" t="s">
        <v>335</v>
      </c>
      <c r="D166" s="194">
        <v>3775.5</v>
      </c>
      <c r="E166" s="194">
        <v>4574</v>
      </c>
      <c r="F166" s="45">
        <f t="shared" si="26"/>
        <v>121.14951662031518</v>
      </c>
    </row>
    <row r="167" spans="1:6" ht="12.75" customHeight="1" x14ac:dyDescent="0.2">
      <c r="A167" s="63">
        <v>3212</v>
      </c>
      <c r="B167" s="64" t="s">
        <v>336</v>
      </c>
      <c r="C167" s="247" t="s">
        <v>337</v>
      </c>
      <c r="D167" s="194">
        <v>560</v>
      </c>
      <c r="E167" s="194">
        <v>490</v>
      </c>
      <c r="F167" s="45">
        <f t="shared" si="26"/>
        <v>87.5</v>
      </c>
    </row>
    <row r="168" spans="1:6" ht="12.75" customHeight="1" x14ac:dyDescent="0.2">
      <c r="A168" s="63">
        <v>3213</v>
      </c>
      <c r="B168" s="64" t="s">
        <v>338</v>
      </c>
      <c r="C168" s="247" t="s">
        <v>339</v>
      </c>
      <c r="D168" s="194">
        <v>586.25</v>
      </c>
      <c r="E168" s="194">
        <v>0</v>
      </c>
      <c r="F168" s="45">
        <f t="shared" si="26"/>
        <v>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25998.769999999997</v>
      </c>
      <c r="E170" s="60">
        <f t="shared" si="34"/>
        <v>33634.839999999997</v>
      </c>
      <c r="F170" s="45">
        <f t="shared" si="26"/>
        <v>129.37088946900181</v>
      </c>
    </row>
    <row r="171" spans="1:6" ht="12.75" customHeight="1" x14ac:dyDescent="0.2">
      <c r="A171" s="63">
        <v>3221</v>
      </c>
      <c r="B171" s="64" t="s">
        <v>344</v>
      </c>
      <c r="C171" s="247" t="s">
        <v>345</v>
      </c>
      <c r="D171" s="194">
        <v>5975.44</v>
      </c>
      <c r="E171" s="194">
        <v>9643.27</v>
      </c>
      <c r="F171" s="45">
        <f t="shared" si="26"/>
        <v>161.38175598784358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18224.91</v>
      </c>
      <c r="E173" s="194">
        <v>23744.07</v>
      </c>
      <c r="F173" s="45">
        <f t="shared" si="26"/>
        <v>130.28360633879674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1798.42</v>
      </c>
      <c r="E175" s="194">
        <v>247.5</v>
      </c>
      <c r="F175" s="45">
        <f t="shared" si="26"/>
        <v>13.762080048042169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217852.52000000002</v>
      </c>
      <c r="E178" s="60">
        <f t="shared" si="35"/>
        <v>203958.71</v>
      </c>
      <c r="F178" s="45">
        <f t="shared" si="26"/>
        <v>93.62237811157749</v>
      </c>
    </row>
    <row r="179" spans="1:6" ht="12.75" customHeight="1" x14ac:dyDescent="0.2">
      <c r="A179" s="63">
        <v>3231</v>
      </c>
      <c r="B179" s="65" t="s">
        <v>360</v>
      </c>
      <c r="C179" s="247" t="s">
        <v>361</v>
      </c>
      <c r="D179" s="194">
        <v>2202.9899999999998</v>
      </c>
      <c r="E179" s="194">
        <v>2876.19</v>
      </c>
      <c r="F179" s="45">
        <f t="shared" si="26"/>
        <v>130.55846826358723</v>
      </c>
    </row>
    <row r="180" spans="1:6" ht="12.75" customHeight="1" x14ac:dyDescent="0.2">
      <c r="A180" s="63">
        <v>3232</v>
      </c>
      <c r="B180" s="65" t="s">
        <v>362</v>
      </c>
      <c r="C180" s="247" t="s">
        <v>363</v>
      </c>
      <c r="D180" s="194">
        <v>75338.34</v>
      </c>
      <c r="E180" s="194">
        <v>69377.929999999993</v>
      </c>
      <c r="F180" s="45">
        <f t="shared" si="26"/>
        <v>92.088477128643916</v>
      </c>
    </row>
    <row r="181" spans="1:6" ht="12.75" customHeight="1" x14ac:dyDescent="0.2">
      <c r="A181" s="63">
        <v>3233</v>
      </c>
      <c r="B181" s="65" t="s">
        <v>364</v>
      </c>
      <c r="C181" s="247" t="s">
        <v>365</v>
      </c>
      <c r="D181" s="194">
        <v>19131.66</v>
      </c>
      <c r="E181" s="194">
        <v>15992.71</v>
      </c>
      <c r="F181" s="45">
        <f t="shared" si="26"/>
        <v>83.592903072707742</v>
      </c>
    </row>
    <row r="182" spans="1:6" ht="12.75" customHeight="1" x14ac:dyDescent="0.2">
      <c r="A182" s="63">
        <v>3234</v>
      </c>
      <c r="B182" s="65" t="s">
        <v>366</v>
      </c>
      <c r="C182" s="247" t="s">
        <v>367</v>
      </c>
      <c r="D182" s="194">
        <v>58604.39</v>
      </c>
      <c r="E182" s="194">
        <v>50491.95</v>
      </c>
      <c r="F182" s="45">
        <f t="shared" si="26"/>
        <v>86.157282756462436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5047.28</v>
      </c>
      <c r="E184" s="194">
        <v>374.03</v>
      </c>
      <c r="F184" s="45">
        <f t="shared" si="26"/>
        <v>7.4105260655244001</v>
      </c>
    </row>
    <row r="185" spans="1:6" ht="12.75" customHeight="1" x14ac:dyDescent="0.2">
      <c r="A185" s="63">
        <v>3237</v>
      </c>
      <c r="B185" s="64" t="s">
        <v>372</v>
      </c>
      <c r="C185" s="247" t="s">
        <v>373</v>
      </c>
      <c r="D185" s="194">
        <v>37375.480000000003</v>
      </c>
      <c r="E185" s="194">
        <v>45796.04</v>
      </c>
      <c r="F185" s="45">
        <f t="shared" si="26"/>
        <v>122.52963707757063</v>
      </c>
    </row>
    <row r="186" spans="1:6" ht="12.75" customHeight="1" x14ac:dyDescent="0.2">
      <c r="A186" s="63">
        <v>3238</v>
      </c>
      <c r="B186" s="64" t="s">
        <v>374</v>
      </c>
      <c r="C186" s="247" t="s">
        <v>375</v>
      </c>
      <c r="D186" s="194">
        <v>8604.32</v>
      </c>
      <c r="E186" s="194">
        <v>7927.45</v>
      </c>
      <c r="F186" s="45">
        <f t="shared" si="26"/>
        <v>92.133370214032013</v>
      </c>
    </row>
    <row r="187" spans="1:6" ht="12.75" customHeight="1" x14ac:dyDescent="0.2">
      <c r="A187" s="63">
        <v>3239</v>
      </c>
      <c r="B187" s="64" t="s">
        <v>376</v>
      </c>
      <c r="C187" s="247" t="s">
        <v>377</v>
      </c>
      <c r="D187" s="194">
        <v>11548.06</v>
      </c>
      <c r="E187" s="194">
        <v>11122.41</v>
      </c>
      <c r="F187" s="45">
        <f t="shared" si="26"/>
        <v>96.31409951108671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30524.91</v>
      </c>
      <c r="E194" s="60">
        <f t="shared" si="36"/>
        <v>59268.63</v>
      </c>
      <c r="F194" s="45">
        <f t="shared" si="26"/>
        <v>194.16479852029047</v>
      </c>
    </row>
    <row r="195" spans="1:6" ht="12.75" customHeight="1" x14ac:dyDescent="0.2">
      <c r="A195" s="63">
        <v>3291</v>
      </c>
      <c r="B195" s="183" t="s">
        <v>392</v>
      </c>
      <c r="C195" s="247" t="s">
        <v>393</v>
      </c>
      <c r="D195" s="194">
        <v>0</v>
      </c>
      <c r="E195" s="194">
        <v>19227.66</v>
      </c>
      <c r="F195" s="45" t="str">
        <f t="shared" si="26"/>
        <v>-</v>
      </c>
    </row>
    <row r="196" spans="1:6" ht="12.75" customHeight="1" x14ac:dyDescent="0.2">
      <c r="A196" s="63">
        <v>3292</v>
      </c>
      <c r="B196" s="64" t="s">
        <v>394</v>
      </c>
      <c r="C196" s="247" t="s">
        <v>395</v>
      </c>
      <c r="D196" s="194">
        <v>395.98</v>
      </c>
      <c r="E196" s="194">
        <v>585</v>
      </c>
      <c r="F196" s="45">
        <f t="shared" si="26"/>
        <v>147.73473407747866</v>
      </c>
    </row>
    <row r="197" spans="1:6" ht="12.75" customHeight="1" x14ac:dyDescent="0.2">
      <c r="A197" s="63">
        <v>3293</v>
      </c>
      <c r="B197" s="64" t="s">
        <v>396</v>
      </c>
      <c r="C197" s="247" t="s">
        <v>397</v>
      </c>
      <c r="D197" s="194">
        <v>7655.67</v>
      </c>
      <c r="E197" s="194">
        <v>7581.21</v>
      </c>
      <c r="F197" s="45">
        <f t="shared" si="26"/>
        <v>99.027387544133958</v>
      </c>
    </row>
    <row r="198" spans="1:6" ht="12.75" customHeight="1" x14ac:dyDescent="0.2">
      <c r="A198" s="63">
        <v>3294</v>
      </c>
      <c r="B198" s="64" t="s">
        <v>398</v>
      </c>
      <c r="C198" s="247" t="s">
        <v>399</v>
      </c>
      <c r="D198" s="194">
        <v>1798.28</v>
      </c>
      <c r="E198" s="194">
        <v>1798.28</v>
      </c>
      <c r="F198" s="45">
        <f t="shared" si="26"/>
        <v>100</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20674.98</v>
      </c>
      <c r="E201" s="194">
        <v>30076.48</v>
      </c>
      <c r="F201" s="45">
        <f t="shared" si="26"/>
        <v>145.47283721677121</v>
      </c>
    </row>
    <row r="202" spans="1:6" ht="12.75" customHeight="1" x14ac:dyDescent="0.2">
      <c r="A202" s="63">
        <v>34</v>
      </c>
      <c r="B202" s="183" t="s">
        <v>406</v>
      </c>
      <c r="C202" s="247" t="s">
        <v>407</v>
      </c>
      <c r="D202" s="60">
        <f t="shared" ref="D202:E202" si="37">D203+D208+D216</f>
        <v>10991.93</v>
      </c>
      <c r="E202" s="60">
        <f t="shared" si="37"/>
        <v>12225.869999999999</v>
      </c>
      <c r="F202" s="45">
        <f t="shared" si="26"/>
        <v>111.22587207160161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5237.8</v>
      </c>
      <c r="E208" s="60">
        <f t="shared" si="39"/>
        <v>5719.55</v>
      </c>
      <c r="F208" s="45">
        <f t="shared" si="26"/>
        <v>109.19756386269044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5237.8</v>
      </c>
      <c r="E211" s="194">
        <v>5719.55</v>
      </c>
      <c r="F211" s="45">
        <f t="shared" si="26"/>
        <v>109.19756386269044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5754.1299999999992</v>
      </c>
      <c r="E216" s="60">
        <f t="shared" si="40"/>
        <v>6506.32</v>
      </c>
      <c r="F216" s="45">
        <f t="shared" si="26"/>
        <v>113.07217598490129</v>
      </c>
    </row>
    <row r="217" spans="1:6" ht="12.75" customHeight="1" x14ac:dyDescent="0.2">
      <c r="A217" s="63">
        <v>3431</v>
      </c>
      <c r="B217" s="182" t="s">
        <v>436</v>
      </c>
      <c r="C217" s="247" t="s">
        <v>437</v>
      </c>
      <c r="D217" s="194">
        <v>4324.3999999999996</v>
      </c>
      <c r="E217" s="194">
        <v>5946.45</v>
      </c>
      <c r="F217" s="45">
        <f t="shared" si="26"/>
        <v>137.50924983812786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1429.73</v>
      </c>
      <c r="E220" s="194">
        <v>559.87</v>
      </c>
      <c r="F220" s="45">
        <f t="shared" si="26"/>
        <v>39.159141935889991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26600.9</v>
      </c>
      <c r="E230" s="60">
        <f>E231+E234+E237+E242+E246+E250+E254+E257</f>
        <v>40105.5</v>
      </c>
      <c r="F230" s="45">
        <f t="shared" ref="F230:F245" si="44">IF(D230&lt;&gt;0,IF(E230/D230&gt;=100,"&gt;&gt;100",E230/D230*100),"-")</f>
        <v>150.76745523647693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17655.04</v>
      </c>
      <c r="E237" s="60">
        <f t="shared" si="47"/>
        <v>27040.99</v>
      </c>
      <c r="F237" s="45">
        <f t="shared" si="44"/>
        <v>153.16300614442108</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17655.04</v>
      </c>
      <c r="E239" s="194">
        <v>27040.99</v>
      </c>
      <c r="F239" s="45">
        <f t="shared" si="44"/>
        <v>153.16300614442108</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8945.86</v>
      </c>
      <c r="E246" s="60">
        <f t="shared" si="48"/>
        <v>13064.51</v>
      </c>
      <c r="F246" s="45">
        <f t="shared" ref="F246:F249" si="49">IF(D246&lt;&gt;0,IF(E246/D246&gt;=100,"&gt;&gt;100",E246/D246*100),"-")</f>
        <v>146.03973234546481</v>
      </c>
    </row>
    <row r="247" spans="1:6" ht="12.75" customHeight="1" x14ac:dyDescent="0.2">
      <c r="A247" s="63" t="s">
        <v>493</v>
      </c>
      <c r="B247" s="64" t="s">
        <v>494</v>
      </c>
      <c r="C247" s="247" t="s">
        <v>493</v>
      </c>
      <c r="D247" s="194">
        <v>8945.86</v>
      </c>
      <c r="E247" s="194">
        <v>13064.51</v>
      </c>
      <c r="F247" s="45">
        <f t="shared" si="49"/>
        <v>146.03973234546481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41039.410000000003</v>
      </c>
      <c r="E262" s="60">
        <f t="shared" si="55"/>
        <v>38317.019999999997</v>
      </c>
      <c r="F262" s="45">
        <f t="shared" ref="F262:F268" si="56">IF(D262&lt;&gt;0,IF(E262/D262&gt;=100,"&gt;&gt;100",E262/D262*100),"-")</f>
        <v>93.366400735293212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41039.410000000003</v>
      </c>
      <c r="E269" s="60">
        <f t="shared" si="58"/>
        <v>38317.019999999997</v>
      </c>
      <c r="F269" s="45">
        <f t="shared" ref="F269:F272" si="59">IF(D269&lt;&gt;0,IF(E269/D269&gt;=100,"&gt;&gt;100",E269/D269*100),"-")</f>
        <v>93.366400735293212</v>
      </c>
    </row>
    <row r="270" spans="1:6" ht="12.75" customHeight="1" x14ac:dyDescent="0.2">
      <c r="A270" s="63">
        <v>3721</v>
      </c>
      <c r="B270" s="65" t="s">
        <v>533</v>
      </c>
      <c r="C270" s="247" t="s">
        <v>534</v>
      </c>
      <c r="D270" s="194">
        <v>32011</v>
      </c>
      <c r="E270" s="194">
        <v>30624.16</v>
      </c>
      <c r="F270" s="45">
        <f t="shared" si="59"/>
        <v>95.667614257598956</v>
      </c>
    </row>
    <row r="271" spans="1:6" ht="12.75" customHeight="1" x14ac:dyDescent="0.2">
      <c r="A271" s="63">
        <v>3722</v>
      </c>
      <c r="B271" s="65" t="s">
        <v>535</v>
      </c>
      <c r="C271" s="247" t="s">
        <v>536</v>
      </c>
      <c r="D271" s="194">
        <v>9028.41</v>
      </c>
      <c r="E271" s="194">
        <v>7692.86</v>
      </c>
      <c r="F271" s="45">
        <f t="shared" si="59"/>
        <v>85.207251332183631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56323.43</v>
      </c>
      <c r="E273" s="60">
        <f t="shared" si="60"/>
        <v>64687.15</v>
      </c>
      <c r="F273" s="45">
        <f t="shared" ref="F273:F277" si="61">IF(D273&lt;&gt;0,IF(E273/D273&gt;=100,"&gt;&gt;100",E273/D273*100),"-")</f>
        <v>114.84945075255537</v>
      </c>
    </row>
    <row r="274" spans="1:6" ht="12.75" customHeight="1" x14ac:dyDescent="0.2">
      <c r="A274" s="63">
        <v>381</v>
      </c>
      <c r="B274" s="64" t="s">
        <v>541</v>
      </c>
      <c r="C274" s="247" t="s">
        <v>542</v>
      </c>
      <c r="D274" s="60">
        <f t="shared" ref="D274:E274" si="62">SUM(D275:D277)</f>
        <v>53323.43</v>
      </c>
      <c r="E274" s="60">
        <f t="shared" si="62"/>
        <v>61687.15</v>
      </c>
      <c r="F274" s="45">
        <f t="shared" si="61"/>
        <v>115.68488748754535</v>
      </c>
    </row>
    <row r="275" spans="1:6" ht="12.75" customHeight="1" x14ac:dyDescent="0.2">
      <c r="A275" s="63">
        <v>3811</v>
      </c>
      <c r="B275" s="64" t="s">
        <v>543</v>
      </c>
      <c r="C275" s="247" t="s">
        <v>544</v>
      </c>
      <c r="D275" s="194">
        <v>53323.43</v>
      </c>
      <c r="E275" s="194">
        <v>61687.15</v>
      </c>
      <c r="F275" s="45">
        <f t="shared" si="61"/>
        <v>115.68488748754535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3000</v>
      </c>
      <c r="E278" s="60">
        <f t="shared" si="63"/>
        <v>3000</v>
      </c>
      <c r="F278" s="45">
        <f t="shared" ref="F278:F282" si="64">IF(D278&lt;&gt;0,IF(E278/D278&gt;=100,"&gt;&gt;100",E278/D278*100),"-")</f>
        <v>100</v>
      </c>
    </row>
    <row r="279" spans="1:6" ht="12.75" customHeight="1" x14ac:dyDescent="0.2">
      <c r="A279" s="63">
        <v>3821</v>
      </c>
      <c r="B279" s="64" t="s">
        <v>551</v>
      </c>
      <c r="C279" s="247" t="s">
        <v>552</v>
      </c>
      <c r="D279" s="194">
        <v>3000</v>
      </c>
      <c r="E279" s="194">
        <v>3000</v>
      </c>
      <c r="F279" s="45">
        <f t="shared" si="64"/>
        <v>100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551365.33000000007</v>
      </c>
      <c r="E299" s="60">
        <f>E152-E297+E298</f>
        <v>679980.59000000008</v>
      </c>
      <c r="F299" s="45">
        <f t="shared" si="68"/>
        <v>123.32668613748348</v>
      </c>
    </row>
    <row r="300" spans="1:6" ht="12.75" customHeight="1" x14ac:dyDescent="0.2">
      <c r="A300" s="63" t="s">
        <v>582</v>
      </c>
      <c r="B300" s="64" t="s">
        <v>593</v>
      </c>
      <c r="C300" s="247" t="s">
        <v>594</v>
      </c>
      <c r="D300" s="60">
        <f>IF(D6&gt;=D299,D6-D299,0)</f>
        <v>404045.95999999985</v>
      </c>
      <c r="E300" s="60">
        <f>IF(E6&gt;=E299,E6-E299,0)</f>
        <v>697942.21999999974</v>
      </c>
      <c r="F300" s="45">
        <f t="shared" si="68"/>
        <v>172.73832412530496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2053636.14</v>
      </c>
      <c r="E302" s="194">
        <v>2127265.52</v>
      </c>
      <c r="F302" s="45">
        <f t="shared" si="68"/>
        <v>103.58531769897661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42331.79</v>
      </c>
      <c r="E304" s="194">
        <v>57670.05</v>
      </c>
      <c r="F304" s="45">
        <f t="shared" si="68"/>
        <v>136.23343118729449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616932.1100000001</v>
      </c>
      <c r="E360" s="60">
        <f t="shared" si="86"/>
        <v>635766.55000000005</v>
      </c>
      <c r="F360" s="45">
        <f t="shared" si="72"/>
        <v>103.05291938848831</v>
      </c>
    </row>
    <row r="361" spans="1:6" ht="12.75" customHeight="1" x14ac:dyDescent="0.2">
      <c r="A361" s="63">
        <v>41</v>
      </c>
      <c r="B361" s="64" t="s">
        <v>714</v>
      </c>
      <c r="C361" s="247" t="s">
        <v>715</v>
      </c>
      <c r="D361" s="60">
        <f t="shared" ref="D361:E361" si="87">D362+D366</f>
        <v>9875</v>
      </c>
      <c r="E361" s="60">
        <f t="shared" si="87"/>
        <v>28594.27</v>
      </c>
      <c r="F361" s="45">
        <f t="shared" si="72"/>
        <v>289.56222784810126</v>
      </c>
    </row>
    <row r="362" spans="1:6" ht="12.75" customHeight="1" x14ac:dyDescent="0.2">
      <c r="A362" s="63">
        <v>411</v>
      </c>
      <c r="B362" s="64" t="s">
        <v>716</v>
      </c>
      <c r="C362" s="247" t="s">
        <v>717</v>
      </c>
      <c r="D362" s="60">
        <f t="shared" ref="D362:E362" si="88">SUM(D363:D365)</f>
        <v>0</v>
      </c>
      <c r="E362" s="60">
        <f t="shared" si="88"/>
        <v>348.02</v>
      </c>
      <c r="F362" s="45" t="str">
        <f t="shared" si="72"/>
        <v>-</v>
      </c>
    </row>
    <row r="363" spans="1:6" ht="12.75" customHeight="1" x14ac:dyDescent="0.2">
      <c r="A363" s="63">
        <v>4111</v>
      </c>
      <c r="B363" s="64" t="s">
        <v>614</v>
      </c>
      <c r="C363" s="247" t="s">
        <v>718</v>
      </c>
      <c r="D363" s="194">
        <v>0</v>
      </c>
      <c r="E363" s="194">
        <v>348.02</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9875</v>
      </c>
      <c r="E366" s="60">
        <f t="shared" si="89"/>
        <v>28246.25</v>
      </c>
      <c r="F366" s="45">
        <f t="shared" si="72"/>
        <v>286.03797468354429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9875</v>
      </c>
      <c r="E372" s="194">
        <v>28246.25</v>
      </c>
      <c r="F372" s="45">
        <f t="shared" si="72"/>
        <v>286.03797468354429</v>
      </c>
    </row>
    <row r="373" spans="1:6" ht="24" x14ac:dyDescent="0.2">
      <c r="A373" s="63">
        <v>42</v>
      </c>
      <c r="B373" s="183" t="s">
        <v>730</v>
      </c>
      <c r="C373" s="247" t="s">
        <v>731</v>
      </c>
      <c r="D373" s="60">
        <f t="shared" ref="D373:E373" si="90">D374+D379+D388+D393+D398+D401</f>
        <v>433691.17000000004</v>
      </c>
      <c r="E373" s="60">
        <f t="shared" si="90"/>
        <v>589586.92000000004</v>
      </c>
      <c r="F373" s="45">
        <f t="shared" si="72"/>
        <v>135.94625871677303</v>
      </c>
    </row>
    <row r="374" spans="1:6" ht="12.75" customHeight="1" x14ac:dyDescent="0.2">
      <c r="A374" s="63">
        <v>421</v>
      </c>
      <c r="B374" s="64" t="s">
        <v>732</v>
      </c>
      <c r="C374" s="247" t="s">
        <v>733</v>
      </c>
      <c r="D374" s="60">
        <f t="shared" ref="D374:E374" si="91">SUM(D375:D378)</f>
        <v>364386.57</v>
      </c>
      <c r="E374" s="60">
        <f t="shared" si="91"/>
        <v>492091.43000000005</v>
      </c>
      <c r="F374" s="45">
        <f t="shared" si="72"/>
        <v>135.04653313649843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50539.88</v>
      </c>
      <c r="E376" s="194">
        <v>113890.8</v>
      </c>
      <c r="F376" s="45">
        <f t="shared" si="72"/>
        <v>225.34837834992882</v>
      </c>
    </row>
    <row r="377" spans="1:6" ht="12.75" customHeight="1" x14ac:dyDescent="0.2">
      <c r="A377" s="63">
        <v>4213</v>
      </c>
      <c r="B377" s="64" t="s">
        <v>642</v>
      </c>
      <c r="C377" s="247" t="s">
        <v>736</v>
      </c>
      <c r="D377" s="194">
        <v>167366.23000000001</v>
      </c>
      <c r="E377" s="194">
        <v>93507.48</v>
      </c>
      <c r="F377" s="45">
        <f t="shared" si="72"/>
        <v>55.869980461410876</v>
      </c>
    </row>
    <row r="378" spans="1:6" ht="12.75" customHeight="1" x14ac:dyDescent="0.2">
      <c r="A378" s="63">
        <v>4214</v>
      </c>
      <c r="B378" s="64" t="s">
        <v>644</v>
      </c>
      <c r="C378" s="247" t="s">
        <v>737</v>
      </c>
      <c r="D378" s="194">
        <v>146480.46</v>
      </c>
      <c r="E378" s="194">
        <v>284693.15000000002</v>
      </c>
      <c r="F378" s="45">
        <f t="shared" si="72"/>
        <v>194.35571816199925</v>
      </c>
    </row>
    <row r="379" spans="1:6" ht="12.75" customHeight="1" x14ac:dyDescent="0.2">
      <c r="A379" s="63">
        <v>422</v>
      </c>
      <c r="B379" s="64" t="s">
        <v>738</v>
      </c>
      <c r="C379" s="247" t="s">
        <v>739</v>
      </c>
      <c r="D379" s="60">
        <f t="shared" ref="D379:E379" si="92">SUM(D380:D387)</f>
        <v>66492.100000000006</v>
      </c>
      <c r="E379" s="60">
        <f t="shared" si="92"/>
        <v>72686.73000000001</v>
      </c>
      <c r="F379" s="45">
        <f t="shared" si="72"/>
        <v>109.31633983586021</v>
      </c>
    </row>
    <row r="380" spans="1:6" ht="12.75" customHeight="1" x14ac:dyDescent="0.2">
      <c r="A380" s="63">
        <v>4221</v>
      </c>
      <c r="B380" s="64" t="s">
        <v>648</v>
      </c>
      <c r="C380" s="247" t="s">
        <v>740</v>
      </c>
      <c r="D380" s="194">
        <v>12504.2</v>
      </c>
      <c r="E380" s="194">
        <v>303.67</v>
      </c>
      <c r="F380" s="45">
        <f t="shared" si="72"/>
        <v>2.4285440092129047</v>
      </c>
    </row>
    <row r="381" spans="1:6" ht="12.75" customHeight="1" x14ac:dyDescent="0.2">
      <c r="A381" s="63">
        <v>4222</v>
      </c>
      <c r="B381" s="64" t="s">
        <v>741</v>
      </c>
      <c r="C381" s="247" t="s">
        <v>742</v>
      </c>
      <c r="D381" s="194">
        <v>549</v>
      </c>
      <c r="E381" s="194">
        <v>869</v>
      </c>
      <c r="F381" s="45">
        <f t="shared" si="72"/>
        <v>158.28779599271402</v>
      </c>
    </row>
    <row r="382" spans="1:6" ht="12.75" customHeight="1" x14ac:dyDescent="0.2">
      <c r="A382" s="63">
        <v>4223</v>
      </c>
      <c r="B382" s="64" t="s">
        <v>652</v>
      </c>
      <c r="C382" s="247" t="s">
        <v>743</v>
      </c>
      <c r="D382" s="194">
        <v>1188.6500000000001</v>
      </c>
      <c r="E382" s="194">
        <v>848.4</v>
      </c>
      <c r="F382" s="45">
        <f t="shared" si="72"/>
        <v>71.375089387119843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52250.25</v>
      </c>
      <c r="E386" s="194">
        <v>70665.66</v>
      </c>
      <c r="F386" s="45">
        <f t="shared" si="72"/>
        <v>135.24463519313306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1121.26</v>
      </c>
      <c r="F393" s="45" t="str">
        <f t="shared" si="72"/>
        <v>-</v>
      </c>
    </row>
    <row r="394" spans="1:6" ht="12.75" customHeight="1" x14ac:dyDescent="0.2">
      <c r="A394" s="63">
        <v>4241</v>
      </c>
      <c r="B394" s="64" t="s">
        <v>757</v>
      </c>
      <c r="C394" s="247" t="s">
        <v>758</v>
      </c>
      <c r="D394" s="194">
        <v>0</v>
      </c>
      <c r="E394" s="194">
        <v>1121.26</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2812.5</v>
      </c>
      <c r="E401" s="60">
        <f t="shared" si="96"/>
        <v>23687.5</v>
      </c>
      <c r="F401" s="45">
        <f t="shared" si="72"/>
        <v>842.22222222222229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2812.5</v>
      </c>
      <c r="E405" s="194">
        <v>23687.5</v>
      </c>
      <c r="F405" s="45">
        <f t="shared" si="72"/>
        <v>842.22222222222229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173365.94</v>
      </c>
      <c r="E412" s="60">
        <f t="shared" si="100"/>
        <v>17585.36</v>
      </c>
      <c r="F412" s="45">
        <f t="shared" si="72"/>
        <v>10.143491853128705</v>
      </c>
    </row>
    <row r="413" spans="1:6" ht="12.75" customHeight="1" x14ac:dyDescent="0.2">
      <c r="A413" s="63">
        <v>451</v>
      </c>
      <c r="B413" s="64" t="s">
        <v>785</v>
      </c>
      <c r="C413" s="247" t="s">
        <v>786</v>
      </c>
      <c r="D413" s="194">
        <v>170490.94</v>
      </c>
      <c r="E413" s="194">
        <v>17585.36</v>
      </c>
      <c r="F413" s="45">
        <f t="shared" si="72"/>
        <v>10.314542227287856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2875</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616932.1100000001</v>
      </c>
      <c r="E418" s="60">
        <f t="shared" si="102"/>
        <v>635766.55000000005</v>
      </c>
      <c r="F418" s="45">
        <f t="shared" si="72"/>
        <v>103.05291938848831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2309236.7799999998</v>
      </c>
      <c r="E420" s="194">
        <v>2689402.47</v>
      </c>
      <c r="F420" s="45">
        <f t="shared" si="72"/>
        <v>116.46282846750779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955411.28999999992</v>
      </c>
      <c r="E422" s="60">
        <f>E6+E308</f>
        <v>1377922.8099999998</v>
      </c>
      <c r="F422" s="45">
        <f t="shared" si="72"/>
        <v>144.22299845336767</v>
      </c>
    </row>
    <row r="423" spans="1:6" ht="12.75" customHeight="1" x14ac:dyDescent="0.2">
      <c r="A423" s="63" t="s">
        <v>582</v>
      </c>
      <c r="B423" s="64" t="s">
        <v>805</v>
      </c>
      <c r="C423" s="247" t="s">
        <v>806</v>
      </c>
      <c r="D423" s="60">
        <f t="shared" ref="D423:E423" si="103">D299+D360</f>
        <v>1168297.4400000002</v>
      </c>
      <c r="E423" s="60">
        <f t="shared" si="103"/>
        <v>1315747.1400000001</v>
      </c>
      <c r="F423" s="45">
        <f t="shared" si="72"/>
        <v>112.62090414235605</v>
      </c>
    </row>
    <row r="424" spans="1:6" ht="12.75" customHeight="1" x14ac:dyDescent="0.2">
      <c r="A424" s="63" t="s">
        <v>582</v>
      </c>
      <c r="B424" s="64" t="s">
        <v>807</v>
      </c>
      <c r="C424" s="247" t="s">
        <v>808</v>
      </c>
      <c r="D424" s="60">
        <f t="shared" ref="D424:E424" si="104">IF(D422&gt;=D423,D422-D423,0)</f>
        <v>0</v>
      </c>
      <c r="E424" s="60">
        <f t="shared" si="104"/>
        <v>62175.669999999693</v>
      </c>
      <c r="F424" s="45" t="str">
        <f t="shared" si="72"/>
        <v>-</v>
      </c>
    </row>
    <row r="425" spans="1:6" ht="12.75" customHeight="1" x14ac:dyDescent="0.2">
      <c r="A425" s="63" t="s">
        <v>582</v>
      </c>
      <c r="B425" s="64" t="s">
        <v>809</v>
      </c>
      <c r="C425" s="247" t="s">
        <v>810</v>
      </c>
      <c r="D425" s="60">
        <f t="shared" ref="D425:E425" si="105">IF(D423&gt;=D422,D423-D422,0)</f>
        <v>212886.15000000026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255600.6399999999</v>
      </c>
      <c r="E427" s="60">
        <f t="shared" si="107"/>
        <v>562136.95000000019</v>
      </c>
      <c r="F427" s="45">
        <f t="shared" si="72"/>
        <v>219.92783351403205</v>
      </c>
    </row>
    <row r="428" spans="1:6" ht="24" x14ac:dyDescent="0.2">
      <c r="A428" s="249" t="s">
        <v>816</v>
      </c>
      <c r="B428" s="243" t="s">
        <v>817</v>
      </c>
      <c r="C428" s="250" t="s">
        <v>818</v>
      </c>
      <c r="D428" s="81">
        <f t="shared" ref="D428:E428" si="108">D304+D421</f>
        <v>42331.79</v>
      </c>
      <c r="E428" s="81">
        <f t="shared" si="108"/>
        <v>57670.05</v>
      </c>
      <c r="F428" s="61">
        <f t="shared" si="72"/>
        <v>136.23343118729449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10000</v>
      </c>
      <c r="E502" s="60">
        <f t="shared" si="129"/>
        <v>0</v>
      </c>
      <c r="F502" s="45">
        <f t="shared" si="109"/>
        <v>0</v>
      </c>
    </row>
    <row r="503" spans="1:6" ht="12.75" customHeight="1" x14ac:dyDescent="0.2">
      <c r="A503" s="63">
        <v>8443</v>
      </c>
      <c r="B503" s="64" t="s">
        <v>966</v>
      </c>
      <c r="C503" s="247" t="s">
        <v>967</v>
      </c>
      <c r="D503" s="194">
        <v>10000</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23841.01</v>
      </c>
      <c r="E535" s="60">
        <f>E536+E571+E584+E597+E629</f>
        <v>5000</v>
      </c>
      <c r="F535" s="45">
        <f t="shared" si="109"/>
        <v>20.972265856186464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23841.01</v>
      </c>
      <c r="E597" s="60">
        <f t="shared" si="152"/>
        <v>5000</v>
      </c>
      <c r="F597" s="45">
        <f t="shared" si="109"/>
        <v>20.972265856186464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398.17</v>
      </c>
      <c r="E609" s="60">
        <f t="shared" si="156"/>
        <v>5000</v>
      </c>
      <c r="F609" s="45">
        <f t="shared" si="109"/>
        <v>1255.7450335283922</v>
      </c>
    </row>
    <row r="610" spans="1:6" ht="24" x14ac:dyDescent="0.2">
      <c r="A610" s="63">
        <v>5443</v>
      </c>
      <c r="B610" s="64" t="s">
        <v>1170</v>
      </c>
      <c r="C610" s="247" t="s">
        <v>1171</v>
      </c>
      <c r="D610" s="194">
        <v>398.17</v>
      </c>
      <c r="E610" s="194">
        <v>5000</v>
      </c>
      <c r="F610" s="45">
        <f t="shared" si="109"/>
        <v>1255.7450335283922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23442.84</v>
      </c>
      <c r="E621" s="60">
        <f t="shared" si="158"/>
        <v>0</v>
      </c>
      <c r="F621" s="45">
        <f t="shared" si="109"/>
        <v>0</v>
      </c>
    </row>
    <row r="622" spans="1:6" ht="12.75" customHeight="1" x14ac:dyDescent="0.2">
      <c r="A622" s="63">
        <v>5471</v>
      </c>
      <c r="B622" s="64" t="s">
        <v>1194</v>
      </c>
      <c r="C622" s="247" t="s">
        <v>1195</v>
      </c>
      <c r="D622" s="194">
        <v>23442.84</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13841.009999999998</v>
      </c>
      <c r="E640" s="60">
        <f>IF(E535-E430&gt;=0,E535-E430,0)</f>
        <v>5000</v>
      </c>
      <c r="F640" s="45">
        <f t="shared" si="109"/>
        <v>36.124531374516749</v>
      </c>
    </row>
    <row r="641" spans="1:6" ht="12.75" customHeight="1" x14ac:dyDescent="0.2">
      <c r="A641" s="63">
        <v>92213</v>
      </c>
      <c r="B641" s="64" t="s">
        <v>1232</v>
      </c>
      <c r="C641" s="247" t="s">
        <v>1233</v>
      </c>
      <c r="D641" s="194">
        <v>156165.65</v>
      </c>
      <c r="E641" s="194">
        <v>142324.64000000001</v>
      </c>
      <c r="F641" s="45">
        <f t="shared" si="109"/>
        <v>91.136968981334903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965411.28999999992</v>
      </c>
      <c r="E643" s="60">
        <f>E422+E430</f>
        <v>1377922.8099999998</v>
      </c>
      <c r="F643" s="45">
        <f t="shared" si="109"/>
        <v>142.72909632121662</v>
      </c>
    </row>
    <row r="644" spans="1:6" ht="12.75" customHeight="1" x14ac:dyDescent="0.2">
      <c r="A644" s="63" t="s">
        <v>582</v>
      </c>
      <c r="B644" s="64" t="s">
        <v>1238</v>
      </c>
      <c r="C644" s="247" t="s">
        <v>1239</v>
      </c>
      <c r="D644" s="60">
        <f>D423+D535</f>
        <v>1192138.4500000002</v>
      </c>
      <c r="E644" s="60">
        <f>E423+E535</f>
        <v>1320747.1400000001</v>
      </c>
      <c r="F644" s="45">
        <f t="shared" si="109"/>
        <v>110.78806660417671</v>
      </c>
    </row>
    <row r="645" spans="1:6" ht="12.75" customHeight="1" x14ac:dyDescent="0.2">
      <c r="A645" s="63" t="s">
        <v>582</v>
      </c>
      <c r="B645" s="64" t="s">
        <v>1240</v>
      </c>
      <c r="C645" s="247" t="s">
        <v>1241</v>
      </c>
      <c r="D645" s="60">
        <f t="shared" ref="D645:E645" si="163">IF(D643&gt;=D644,D643-D644,0)</f>
        <v>0</v>
      </c>
      <c r="E645" s="60">
        <f t="shared" si="163"/>
        <v>57175.669999999693</v>
      </c>
      <c r="F645" s="45" t="str">
        <f t="shared" si="109"/>
        <v>-</v>
      </c>
    </row>
    <row r="646" spans="1:6" ht="12.75" customHeight="1" x14ac:dyDescent="0.2">
      <c r="A646" s="63" t="s">
        <v>582</v>
      </c>
      <c r="B646" s="64" t="s">
        <v>1242</v>
      </c>
      <c r="C646" s="247" t="s">
        <v>1243</v>
      </c>
      <c r="D646" s="60">
        <f t="shared" ref="D646:E646" si="164">IF(D644&gt;=D643,D644-D643,0)</f>
        <v>226727.16000000027</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99434.989999999903</v>
      </c>
      <c r="E648" s="60">
        <f>IF(E427-E426+E642-E641&gt;=0,E427-E426+E642-E641,0)</f>
        <v>419812.31000000017</v>
      </c>
      <c r="F648" s="45">
        <f t="shared" si="109"/>
        <v>422.19776961811988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326162.15000000014</v>
      </c>
      <c r="E650" s="60">
        <f t="shared" si="166"/>
        <v>362636.64000000048</v>
      </c>
      <c r="F650" s="45">
        <f t="shared" si="109"/>
        <v>111.18293155720255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138897.5</v>
      </c>
      <c r="E653" s="194">
        <v>70998.09</v>
      </c>
      <c r="F653" s="45">
        <f t="shared" ref="F653:F740" si="167">IF(D653&lt;&gt;0,IF(E653/D653&gt;=100,"&gt;&gt;100",E653/D653*100),"-")</f>
        <v>51.115455641750209</v>
      </c>
    </row>
    <row r="654" spans="1:6" ht="12.75" customHeight="1" x14ac:dyDescent="0.2">
      <c r="A654" s="63" t="s">
        <v>1257</v>
      </c>
      <c r="B654" s="64" t="s">
        <v>1258</v>
      </c>
      <c r="C654" s="247" t="s">
        <v>1257</v>
      </c>
      <c r="D654" s="194">
        <v>1001408.39</v>
      </c>
      <c r="E654" s="194">
        <v>1417038.47</v>
      </c>
      <c r="F654" s="45">
        <f t="shared" si="167"/>
        <v>141.50455340203411</v>
      </c>
    </row>
    <row r="655" spans="1:6" ht="12.75" customHeight="1" x14ac:dyDescent="0.2">
      <c r="A655" s="63" t="s">
        <v>1259</v>
      </c>
      <c r="B655" s="64" t="s">
        <v>1260</v>
      </c>
      <c r="C655" s="247" t="s">
        <v>1259</v>
      </c>
      <c r="D655" s="194">
        <v>1069307.8</v>
      </c>
      <c r="E655" s="194">
        <v>1410370.83</v>
      </c>
      <c r="F655" s="45">
        <f t="shared" si="167"/>
        <v>131.89568335702779</v>
      </c>
    </row>
    <row r="656" spans="1:6" ht="24" x14ac:dyDescent="0.2">
      <c r="A656" s="63">
        <v>11</v>
      </c>
      <c r="B656" s="64" t="s">
        <v>1261</v>
      </c>
      <c r="C656" s="247" t="s">
        <v>1262</v>
      </c>
      <c r="D656" s="60">
        <f t="shared" ref="D656:E656" si="168">+D653+D654-D655</f>
        <v>70998.090000000084</v>
      </c>
      <c r="E656" s="60">
        <f t="shared" si="168"/>
        <v>77665.729999999981</v>
      </c>
      <c r="F656" s="45">
        <f t="shared" si="167"/>
        <v>109.39129489258075</v>
      </c>
    </row>
    <row r="657" spans="1:6" ht="24" x14ac:dyDescent="0.2">
      <c r="A657" s="63" t="s">
        <v>582</v>
      </c>
      <c r="B657" s="64" t="s">
        <v>1263</v>
      </c>
      <c r="C657" s="247" t="s">
        <v>1264</v>
      </c>
      <c r="D657" s="253">
        <v>8</v>
      </c>
      <c r="E657" s="253">
        <v>14</v>
      </c>
      <c r="F657" s="45">
        <f t="shared" si="167"/>
        <v>175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14</v>
      </c>
      <c r="F659" s="45">
        <f t="shared" si="167"/>
        <v>175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1403.44</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337812.9</v>
      </c>
      <c r="E669" s="194">
        <v>3000</v>
      </c>
      <c r="F669" s="45">
        <f t="shared" si="167"/>
        <v>0.8880655534468932</v>
      </c>
    </row>
    <row r="670" spans="1:6" ht="12.75" customHeight="1" x14ac:dyDescent="0.2">
      <c r="A670" s="63">
        <v>63312</v>
      </c>
      <c r="B670" s="64" t="s">
        <v>1290</v>
      </c>
      <c r="C670" s="247" t="s">
        <v>1291</v>
      </c>
      <c r="D670" s="194">
        <v>0</v>
      </c>
      <c r="E670" s="194">
        <v>3344.32</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165400</v>
      </c>
      <c r="E673" s="194">
        <v>390660</v>
      </c>
      <c r="F673" s="45">
        <f t="shared" si="167"/>
        <v>236.19105199516324</v>
      </c>
    </row>
    <row r="674" spans="1:6" ht="12.75" customHeight="1" x14ac:dyDescent="0.2">
      <c r="A674" s="63">
        <v>63322</v>
      </c>
      <c r="B674" s="64" t="s">
        <v>1298</v>
      </c>
      <c r="C674" s="247" t="s">
        <v>1299</v>
      </c>
      <c r="D674" s="194">
        <v>18000</v>
      </c>
      <c r="E674" s="194">
        <v>30000</v>
      </c>
      <c r="F674" s="45">
        <f t="shared" si="167"/>
        <v>166.66666666666669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53366.42</v>
      </c>
      <c r="E681" s="192">
        <v>51809.5</v>
      </c>
      <c r="F681" s="71">
        <f t="shared" si="167"/>
        <v>97.082584891398</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120399.36</v>
      </c>
      <c r="E702" s="192">
        <v>174915.9</v>
      </c>
      <c r="F702" s="71">
        <f t="shared" si="167"/>
        <v>145.2797589621739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71893.350000000006</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560</v>
      </c>
      <c r="E734" s="192">
        <v>0</v>
      </c>
      <c r="F734" s="71">
        <f t="shared" si="167"/>
        <v>0</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5237.8</v>
      </c>
      <c r="E760" s="194">
        <v>5719.55</v>
      </c>
      <c r="F760" s="45">
        <f t="shared" si="169"/>
        <v>109.19756386269044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17655.04</v>
      </c>
      <c r="E791" s="192">
        <v>27040.99</v>
      </c>
      <c r="F791" s="71">
        <f t="shared" si="169"/>
        <v>153.16300614442108</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12501.66</v>
      </c>
      <c r="E843" s="194">
        <v>11100.67</v>
      </c>
      <c r="F843" s="45">
        <f t="shared" si="169"/>
        <v>88.79356821414116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6636.1</v>
      </c>
      <c r="E848" s="194">
        <v>4645.2700000000004</v>
      </c>
      <c r="F848" s="45">
        <f t="shared" si="169"/>
        <v>70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12873.24</v>
      </c>
      <c r="E850" s="194">
        <v>14878.22</v>
      </c>
      <c r="F850" s="45">
        <f t="shared" si="169"/>
        <v>115.57478925274445</v>
      </c>
    </row>
    <row r="851" spans="1:6" ht="12.75" customHeight="1" x14ac:dyDescent="0.2">
      <c r="A851" s="63">
        <v>37221</v>
      </c>
      <c r="B851" s="64" t="s">
        <v>1631</v>
      </c>
      <c r="C851" s="247" t="s">
        <v>1632</v>
      </c>
      <c r="D851" s="194">
        <v>8759.9</v>
      </c>
      <c r="E851" s="194">
        <v>7537.06</v>
      </c>
      <c r="F851" s="45">
        <f t="shared" si="169"/>
        <v>86.040479914154275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268.51</v>
      </c>
      <c r="E855" s="194">
        <v>155.80000000000001</v>
      </c>
      <c r="F855" s="45">
        <f t="shared" si="169"/>
        <v>58.023909724032627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10000</v>
      </c>
      <c r="E912" s="192">
        <v>0</v>
      </c>
      <c r="F912" s="71">
        <f t="shared" si="169"/>
        <v>0</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398.17</v>
      </c>
      <c r="E980" s="192">
        <v>5000</v>
      </c>
      <c r="F980" s="71">
        <f t="shared" si="169"/>
        <v>1255.7450335283922</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23442.84</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3571211.6899999995</v>
      </c>
      <c r="E6" s="180">
        <f t="shared" si="0"/>
        <v>4035816.41</v>
      </c>
      <c r="F6" s="181">
        <f t="shared" ref="F6:F298" si="1">IF(D6&gt;0,IF(E6/D6&gt;=100,"&gt;&gt;100",E6/D6*100),"-")</f>
        <v>113.00972219879803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2911541.6399999992</v>
      </c>
      <c r="E7" s="79">
        <f t="shared" si="2"/>
        <v>3352474.1700000004</v>
      </c>
      <c r="F7" s="71">
        <f t="shared" si="1"/>
        <v>115.1442975756308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83327.75</v>
      </c>
      <c r="E8" s="79">
        <f>E9+E10-E11</f>
        <v>106282.49999999999</v>
      </c>
      <c r="F8" s="71">
        <f t="shared" si="1"/>
        <v>127.54754568556092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24726.93</v>
      </c>
      <c r="E9" s="192">
        <v>25074.95</v>
      </c>
      <c r="F9" s="71">
        <f t="shared" si="1"/>
        <v>101.40745333124654</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60040.93</v>
      </c>
      <c r="E10" s="192">
        <v>88287.18</v>
      </c>
      <c r="F10" s="71">
        <f t="shared" si="1"/>
        <v>147.04499080876994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1440.11</v>
      </c>
      <c r="E11" s="192">
        <v>7079.63</v>
      </c>
      <c r="F11" s="71">
        <f t="shared" si="1"/>
        <v>491.6034191832569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2828213.8899999992</v>
      </c>
      <c r="E12" s="79">
        <f t="shared" si="3"/>
        <v>3246191.6700000004</v>
      </c>
      <c r="F12" s="71">
        <f t="shared" si="1"/>
        <v>114.7788603074855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2702951.8699999996</v>
      </c>
      <c r="E13" s="79">
        <f t="shared" si="4"/>
        <v>3074831.4200000004</v>
      </c>
      <c r="F13" s="71">
        <f t="shared" si="1"/>
        <v>113.7582749484918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712304.87</v>
      </c>
      <c r="E15" s="192">
        <v>843781.03</v>
      </c>
      <c r="F15" s="71">
        <f t="shared" si="1"/>
        <v>118.45784937564726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1384999.39</v>
      </c>
      <c r="E16" s="192">
        <v>1478506.87</v>
      </c>
      <c r="F16" s="71">
        <f t="shared" si="1"/>
        <v>106.75144557283886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1122670.25</v>
      </c>
      <c r="E17" s="192">
        <v>1407363.4</v>
      </c>
      <c r="F17" s="71">
        <f t="shared" si="1"/>
        <v>125.35857256393852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517022.64</v>
      </c>
      <c r="E18" s="192">
        <v>654819.88</v>
      </c>
      <c r="F18" s="71">
        <f t="shared" si="1"/>
        <v>126.65207078746106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120781.69999999995</v>
      </c>
      <c r="E19" s="79">
        <f t="shared" si="5"/>
        <v>146411.68</v>
      </c>
      <c r="F19" s="71">
        <f t="shared" si="1"/>
        <v>121.22008549308386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77971.28</v>
      </c>
      <c r="E20" s="192">
        <v>78274.95</v>
      </c>
      <c r="F20" s="71">
        <f t="shared" si="1"/>
        <v>100.38946391543142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17604.830000000002</v>
      </c>
      <c r="E21" s="192">
        <v>18473.830000000002</v>
      </c>
      <c r="F21" s="71">
        <f t="shared" si="1"/>
        <v>104.93614536465276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161506.37</v>
      </c>
      <c r="E22" s="192">
        <v>162739.53</v>
      </c>
      <c r="F22" s="71">
        <f t="shared" si="1"/>
        <v>100.76353644750978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384.76</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171277.05</v>
      </c>
      <c r="E26" s="192">
        <v>241942.71</v>
      </c>
      <c r="F26" s="71">
        <f t="shared" si="1"/>
        <v>141.2581020049096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307962.59000000003</v>
      </c>
      <c r="E28" s="192">
        <v>355019.34</v>
      </c>
      <c r="F28" s="71">
        <f t="shared" si="1"/>
        <v>115.28002151170374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1083.8799999999999</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1121.26</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37.380000000000003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4480.32</v>
      </c>
      <c r="E45" s="79">
        <f t="shared" si="9"/>
        <v>23864.69</v>
      </c>
      <c r="F45" s="71">
        <f t="shared" si="1"/>
        <v>532.65592636240274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2410.5</v>
      </c>
      <c r="E47" s="192">
        <v>2410.5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2812.5</v>
      </c>
      <c r="E49" s="192">
        <v>26500</v>
      </c>
      <c r="F49" s="71">
        <f t="shared" si="1"/>
        <v>942.22222222222229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742.68</v>
      </c>
      <c r="E50" s="192">
        <v>5045.8100000000004</v>
      </c>
      <c r="F50" s="71">
        <f t="shared" si="1"/>
        <v>679.40566596649978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13889.15</v>
      </c>
      <c r="E54" s="192">
        <v>14136.65</v>
      </c>
      <c r="F54" s="71">
        <f t="shared" si="1"/>
        <v>101.78196649902982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13889.15</v>
      </c>
      <c r="E55" s="192">
        <v>14136.65</v>
      </c>
      <c r="F55" s="71">
        <f t="shared" si="1"/>
        <v>101.78196649902982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659670.05000000005</v>
      </c>
      <c r="E69" s="79">
        <f>E70+E82+E88+E119+E135+E147+E165+E171</f>
        <v>683342.24</v>
      </c>
      <c r="F69" s="71">
        <f t="shared" si="1"/>
        <v>103.58848942740389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70998.09</v>
      </c>
      <c r="E70" s="79">
        <f t="shared" si="12"/>
        <v>77665.73</v>
      </c>
      <c r="F70" s="71">
        <f t="shared" si="1"/>
        <v>109.3912948925809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70998.09</v>
      </c>
      <c r="E71" s="79">
        <f t="shared" si="13"/>
        <v>77665.73</v>
      </c>
      <c r="F71" s="71">
        <f t="shared" si="1"/>
        <v>109.3912948925809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70998.09</v>
      </c>
      <c r="E73" s="192">
        <v>77665.73</v>
      </c>
      <c r="F73" s="71">
        <f t="shared" si="1"/>
        <v>109.3912948925809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1670.99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1670.99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546340.17000000004</v>
      </c>
      <c r="E135" s="79">
        <f t="shared" si="21"/>
        <v>546335.47</v>
      </c>
      <c r="F135" s="71">
        <f t="shared" si="1"/>
        <v>99.999139730106236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546340.17000000004</v>
      </c>
      <c r="E136" s="79">
        <f t="shared" si="22"/>
        <v>546335.47</v>
      </c>
      <c r="F136" s="71">
        <f t="shared" si="1"/>
        <v>99.999139730106236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546340.17000000004</v>
      </c>
      <c r="E140" s="192">
        <v>546335.47</v>
      </c>
      <c r="F140" s="71">
        <f t="shared" si="1"/>
        <v>99.999139730106236</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42331.79</v>
      </c>
      <c r="E147" s="79">
        <f t="shared" si="24"/>
        <v>57670.049999999988</v>
      </c>
      <c r="F147" s="71">
        <f t="shared" si="1"/>
        <v>136.23343118729443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14974.62</v>
      </c>
      <c r="E148" s="192">
        <v>13223.08</v>
      </c>
      <c r="F148" s="71">
        <f t="shared" si="1"/>
        <v>88.303275809336057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46304.1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46304.1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811.49</v>
      </c>
      <c r="E159" s="192">
        <v>1093.83</v>
      </c>
      <c r="F159" s="71">
        <f t="shared" si="1"/>
        <v>134.79278857410441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73594.31</v>
      </c>
      <c r="E160" s="192">
        <v>76824.009999999995</v>
      </c>
      <c r="F160" s="71">
        <f t="shared" si="1"/>
        <v>104.38851862324682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47048.63</v>
      </c>
      <c r="E164" s="192">
        <v>79774.97</v>
      </c>
      <c r="F164" s="71">
        <f t="shared" si="1"/>
        <v>169.55853974919143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3571211.69</v>
      </c>
      <c r="E176" s="79">
        <f>E177+E251</f>
        <v>4035816.41</v>
      </c>
      <c r="F176" s="71">
        <f t="shared" si="1"/>
        <v>113.00972219879803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539484.88</v>
      </c>
      <c r="E177" s="79">
        <f>E178+E197+E203+E219+E247+E248</f>
        <v>579298.00000000012</v>
      </c>
      <c r="F177" s="71">
        <f t="shared" si="1"/>
        <v>107.379839820534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242680.95999999999</v>
      </c>
      <c r="E178" s="79">
        <f>SUM(E179:E181)+E185+E186+SUM(E194:E196)</f>
        <v>179479.87000000002</v>
      </c>
      <c r="F178" s="71">
        <f t="shared" si="1"/>
        <v>73.957128733955898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16686.03</v>
      </c>
      <c r="E179" s="192">
        <v>18937.97</v>
      </c>
      <c r="F179" s="71">
        <f t="shared" si="1"/>
        <v>113.49596039321517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224989.1</v>
      </c>
      <c r="E180" s="192">
        <v>159358.14000000001</v>
      </c>
      <c r="F180" s="71">
        <f t="shared" si="1"/>
        <v>70.829271284697796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2.0499999999999998</v>
      </c>
      <c r="E181" s="79">
        <f t="shared" si="28"/>
        <v>1.71</v>
      </c>
      <c r="F181" s="71">
        <f t="shared" si="1"/>
        <v>83.41463414634147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2.0499999999999998</v>
      </c>
      <c r="E184" s="192">
        <v>1.71</v>
      </c>
      <c r="F184" s="71">
        <f t="shared" si="1"/>
        <v>83.41463414634147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787.45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787.45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654.88</v>
      </c>
      <c r="E194" s="192">
        <v>155.80000000000001</v>
      </c>
      <c r="F194" s="71">
        <f t="shared" si="1"/>
        <v>23.790618128512094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238.8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348.9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154479.28</v>
      </c>
      <c r="E197" s="79">
        <f>SUM(E198:E202)</f>
        <v>196959.06</v>
      </c>
      <c r="F197" s="71">
        <f t="shared" si="1"/>
        <v>127.4986910865975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41739.620000000003</v>
      </c>
      <c r="E199" s="192">
        <v>99134.04</v>
      </c>
      <c r="F199" s="71">
        <f t="shared" ref="F199:F202" si="30">IF(D199&gt;0,IF(E199/D199&gt;=100,"&gt;&gt;100",E199/D199*100),"-")</f>
        <v>237.50585175428043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112739.66</v>
      </c>
      <c r="E202" s="192">
        <v>97825.02</v>
      </c>
      <c r="F202" s="71">
        <f t="shared" si="30"/>
        <v>86.7707246943977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142324.64000000001</v>
      </c>
      <c r="E219" s="79">
        <f t="shared" si="34"/>
        <v>137324.64000000001</v>
      </c>
      <c r="F219" s="71">
        <f t="shared" si="1"/>
        <v>96.486904867632191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142324.64000000001</v>
      </c>
      <c r="E220" s="79">
        <f t="shared" si="35"/>
        <v>137324.64000000001</v>
      </c>
      <c r="F220" s="71">
        <f t="shared" si="1"/>
        <v>96.486904867632191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142324.64000000001</v>
      </c>
      <c r="E221" s="192">
        <v>137324.64000000001</v>
      </c>
      <c r="F221" s="71">
        <f t="shared" si="1"/>
        <v>96.486904867632191</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65534.43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3031726.81</v>
      </c>
      <c r="E251" s="79">
        <f>+E252+E255-E264+E274+E291</f>
        <v>3456518.41</v>
      </c>
      <c r="F251" s="71">
        <f t="shared" si="1"/>
        <v>114.01153951598957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3315557.17</v>
      </c>
      <c r="E252" s="79">
        <f>E253-E254</f>
        <v>3761485</v>
      </c>
      <c r="F252" s="71">
        <f t="shared" si="1"/>
        <v>113.44955936923267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3457881.81</v>
      </c>
      <c r="E253" s="192">
        <v>3898809.64</v>
      </c>
      <c r="F253" s="71">
        <f t="shared" si="1"/>
        <v>112.75138521868682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142324.64000000001</v>
      </c>
      <c r="E254" s="192">
        <v>137324.64000000001</v>
      </c>
      <c r="F254" s="71">
        <f t="shared" si="1"/>
        <v>96.486904867632191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-326162.14999999991</v>
      </c>
      <c r="E255" s="79">
        <f>E256-E260</f>
        <v>-362636.63999999966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2363240.3200000003</v>
      </c>
      <c r="E256" s="79">
        <f>SUM(E257:E259)</f>
        <v>2418169.5300000003</v>
      </c>
      <c r="F256" s="71">
        <f t="shared" si="1"/>
        <v>102.32431757088504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2220915.6800000002</v>
      </c>
      <c r="E257" s="192">
        <v>2280844.89</v>
      </c>
      <c r="F257" s="71">
        <f t="shared" si="1"/>
        <v>102.69840095865324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142324.64000000001</v>
      </c>
      <c r="E259" s="192">
        <v>137324.64000000001</v>
      </c>
      <c r="F259" s="71">
        <f t="shared" si="1"/>
        <v>96.486904867632191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2689402.47</v>
      </c>
      <c r="E260" s="79">
        <f>SUM(E261:E263)</f>
        <v>2780806.17</v>
      </c>
      <c r="F260" s="71">
        <f t="shared" si="1"/>
        <v>103.39866200836796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2689402.47</v>
      </c>
      <c r="E262" s="192">
        <v>2780806.17</v>
      </c>
      <c r="F262" s="71">
        <f t="shared" si="1"/>
        <v>103.39866200836796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42331.789999999994</v>
      </c>
      <c r="E274" s="79">
        <f>SUM(E275:E277)+SUM(E286:E290)</f>
        <v>57670.05</v>
      </c>
      <c r="F274" s="71">
        <f t="shared" si="1"/>
        <v>136.23343118729449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8605.5300000000007</v>
      </c>
      <c r="E275" s="192">
        <v>2660.12</v>
      </c>
      <c r="F275" s="71">
        <f t="shared" ref="F275:F290" si="39">IF(D275&gt;0,IF(E275/D275&gt;=100,"&gt;&gt;100",E275/D275*100),"-")</f>
        <v>30.911750932249376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46304.1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46304.1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236.38</v>
      </c>
      <c r="E286" s="192">
        <v>597.51</v>
      </c>
      <c r="F286" s="71">
        <f t="shared" si="39"/>
        <v>252.775192486674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33489.879999999997</v>
      </c>
      <c r="E287" s="192">
        <v>8108.32</v>
      </c>
      <c r="F287" s="71">
        <f t="shared" si="39"/>
        <v>24.211254265467659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595681.99</v>
      </c>
      <c r="E297" s="79">
        <f t="shared" si="42"/>
        <v>1317712.79</v>
      </c>
      <c r="F297" s="71">
        <f t="shared" si="1"/>
        <v>221.21078228334551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595681.99</v>
      </c>
      <c r="E298" s="193">
        <v>1317712.79</v>
      </c>
      <c r="F298" s="75">
        <f t="shared" si="1"/>
        <v>221.21078228334551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89380.42</v>
      </c>
      <c r="E302" s="192">
        <v>91140.92</v>
      </c>
      <c r="F302" s="71">
        <f t="shared" si="43"/>
        <v>101.9696707623437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46304.1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1631.52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39.47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193070.44</v>
      </c>
      <c r="E336" s="192">
        <v>140807.65</v>
      </c>
      <c r="F336" s="71">
        <f t="shared" si="43"/>
        <v>72.930713785082787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49610.52</v>
      </c>
      <c r="E337" s="192">
        <v>38672.22</v>
      </c>
      <c r="F337" s="71">
        <f t="shared" si="43"/>
        <v>77.951652189898439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154479.28</v>
      </c>
      <c r="E338" s="192">
        <v>152148.42000000001</v>
      </c>
      <c r="F338" s="71">
        <f t="shared" si="43"/>
        <v>98.491150398940235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44810.64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142324.64000000001</v>
      </c>
      <c r="E343" s="192">
        <v>137324.64000000001</v>
      </c>
      <c r="F343" s="71">
        <f t="shared" si="43"/>
        <v>96.486904867632191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348.9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65185.53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46452.98</v>
      </c>
      <c r="E389" s="192">
        <v>46452.98</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549229.01</v>
      </c>
      <c r="E391" s="288">
        <v>1024229.01</v>
      </c>
      <c r="F391" s="263">
        <f t="shared" si="44"/>
        <v>186.48487085560174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247030.8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176551.81000000003</v>
      </c>
      <c r="E5" s="58">
        <f t="shared" si="0"/>
        <v>227327.97</v>
      </c>
      <c r="F5" s="59">
        <f t="shared" ref="F5:F141" si="1">IF(D5&gt;0,IF(E5/D5&gt;=100,"&gt;&gt;100",E5/D5*100),"-")</f>
        <v>128.75992038824182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175869.31000000003</v>
      </c>
      <c r="E6" s="60">
        <f t="shared" si="2"/>
        <v>227327.97</v>
      </c>
      <c r="F6" s="45">
        <f t="shared" si="1"/>
        <v>129.25960191690066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13102.67</v>
      </c>
      <c r="E7" s="194">
        <v>16577.54</v>
      </c>
      <c r="F7" s="45">
        <f t="shared" si="1"/>
        <v>126.5203199042638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162766.64000000001</v>
      </c>
      <c r="E8" s="194">
        <v>210750.43</v>
      </c>
      <c r="F8" s="45">
        <f t="shared" si="1"/>
        <v>129.48011336966835</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682.5</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682.5</v>
      </c>
      <c r="E16" s="194">
        <v>0</v>
      </c>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1327.23</v>
      </c>
      <c r="E22" s="60">
        <f t="shared" si="5"/>
        <v>1327.23</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1327.23</v>
      </c>
      <c r="E24" s="194">
        <v>1327.23</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21062</v>
      </c>
      <c r="E28" s="60">
        <f t="shared" si="6"/>
        <v>21062</v>
      </c>
      <c r="F28" s="45">
        <f t="shared" si="1"/>
        <v>100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21062</v>
      </c>
      <c r="E30" s="194">
        <v>21062</v>
      </c>
      <c r="F30" s="45">
        <f t="shared" si="1"/>
        <v>100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219788.4</v>
      </c>
      <c r="E35" s="60">
        <f t="shared" si="7"/>
        <v>150887.6</v>
      </c>
      <c r="F35" s="45">
        <f t="shared" si="1"/>
        <v>68.651302798509846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9047.2800000000007</v>
      </c>
      <c r="E39" s="60">
        <f t="shared" si="9"/>
        <v>1624.03</v>
      </c>
      <c r="F39" s="45">
        <f t="shared" si="1"/>
        <v>17.950477933699407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9047.2800000000007</v>
      </c>
      <c r="E40" s="194">
        <v>1624.03</v>
      </c>
      <c r="F40" s="45">
        <f t="shared" si="1"/>
        <v>17.950477933699407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210741.12</v>
      </c>
      <c r="E54" s="60">
        <f t="shared" si="12"/>
        <v>149263.57</v>
      </c>
      <c r="F54" s="45">
        <f t="shared" si="1"/>
        <v>70.827928597892992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210741.12</v>
      </c>
      <c r="E55" s="194">
        <v>149263.57</v>
      </c>
      <c r="F55" s="45">
        <f t="shared" si="1"/>
        <v>70.827928597892992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61740.73</v>
      </c>
      <c r="E75" s="60">
        <f t="shared" si="15"/>
        <v>53316.06</v>
      </c>
      <c r="F75" s="45">
        <f t="shared" si="1"/>
        <v>86.354761273473756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61740.73</v>
      </c>
      <c r="E81" s="194">
        <v>53316.06</v>
      </c>
      <c r="F81" s="45">
        <f t="shared" si="1"/>
        <v>86.354761273473756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473574.44000000006</v>
      </c>
      <c r="E82" s="60">
        <f t="shared" si="16"/>
        <v>387798.17000000004</v>
      </c>
      <c r="F82" s="45">
        <f t="shared" si="1"/>
        <v>81.887478977961734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359021.28</v>
      </c>
      <c r="E84" s="194">
        <v>351732.39</v>
      </c>
      <c r="F84" s="45">
        <f t="shared" si="1"/>
        <v>97.969788865997018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114553.16</v>
      </c>
      <c r="E86" s="194">
        <v>36065.78</v>
      </c>
      <c r="F86" s="45">
        <f t="shared" si="1"/>
        <v>31.483880497054816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61873.26</v>
      </c>
      <c r="E107" s="60">
        <f t="shared" si="21"/>
        <v>251406.78</v>
      </c>
      <c r="F107" s="45">
        <f t="shared" si="1"/>
        <v>406.32541424195205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12500</v>
      </c>
      <c r="E108" s="194">
        <v>196483.06</v>
      </c>
      <c r="F108" s="45">
        <f t="shared" si="1"/>
        <v>1571.86448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36306.14</v>
      </c>
      <c r="E109" s="194">
        <v>41795.21</v>
      </c>
      <c r="F109" s="45">
        <f t="shared" si="1"/>
        <v>115.11884766598708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3000</v>
      </c>
      <c r="E111" s="194">
        <v>3000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10067.120000000001</v>
      </c>
      <c r="E113" s="194">
        <v>10128.51</v>
      </c>
      <c r="F113" s="45">
        <f t="shared" si="1"/>
        <v>100.60980697557991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20139</v>
      </c>
      <c r="E114" s="60">
        <f t="shared" si="22"/>
        <v>24925.059999999998</v>
      </c>
      <c r="F114" s="45">
        <f t="shared" si="1"/>
        <v>123.76513233030437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10937.42</v>
      </c>
      <c r="E115" s="60">
        <f t="shared" si="23"/>
        <v>16188</v>
      </c>
      <c r="F115" s="45">
        <f t="shared" si="1"/>
        <v>148.00565398421199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10937.42</v>
      </c>
      <c r="E116" s="194">
        <v>16188</v>
      </c>
      <c r="F116" s="45">
        <f t="shared" si="1"/>
        <v>148.00565398421199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9201.58</v>
      </c>
      <c r="E125" s="194">
        <v>8737.06</v>
      </c>
      <c r="F125" s="45">
        <f t="shared" si="1"/>
        <v>94.951736549592567</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132240.57</v>
      </c>
      <c r="E129" s="60">
        <f t="shared" si="26"/>
        <v>197696.27</v>
      </c>
      <c r="F129" s="45">
        <f t="shared" si="1"/>
        <v>149.49744242632951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132240.57</v>
      </c>
      <c r="E138" s="194">
        <v>197696.27</v>
      </c>
      <c r="F138" s="45">
        <f t="shared" si="1"/>
        <v>149.49744242632951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1168297.4400000002</v>
      </c>
      <c r="E141" s="81">
        <f t="shared" si="28"/>
        <v>1315747.1400000001</v>
      </c>
      <c r="F141" s="61">
        <f t="shared" si="1"/>
        <v>112.62090414235605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194834.02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194834.02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194834.02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5639.52</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189194.5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539484.88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1596605.6500000001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862329.24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228385.49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299963.94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12067.74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40105.5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38317.019999999997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64687.15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178802.4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635766.55000000005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98509.86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1556792.5299999998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925530.32999999984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226133.55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365594.9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12068.08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39318.050000000003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38816.1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64448.35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179151.3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593286.77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32975.43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579298.00000000047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293304.97000000003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140807.65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140807.65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14342.31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22797.97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40198.129999999997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63469.24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152148.42000000001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24523.360000000001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47385.4</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80239.66</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348.9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285993.03000000003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38672.22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44810.64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137324.64000000001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65185.53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36926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2026-02-16T10:15:54Z</dcterms:modified>
</cp:coreProperties>
</file>